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Chi phí" sheetId="1" r:id="rId1"/>
    <sheet name="timeline"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2" l="1"/>
  <c r="A5" i="2" s="1"/>
  <c r="A6" i="2" s="1"/>
  <c r="A7" i="2" s="1"/>
  <c r="A8" i="2" s="1"/>
  <c r="A9" i="2" s="1"/>
  <c r="A10" i="2" s="1"/>
  <c r="A11" i="2" s="1"/>
  <c r="A12" i="2" s="1"/>
  <c r="A13" i="2" s="1"/>
  <c r="A14" i="2" s="1"/>
  <c r="A15" i="2" s="1"/>
  <c r="A16" i="2" s="1"/>
  <c r="A17" i="2" s="1"/>
  <c r="A18" i="2" s="1"/>
  <c r="A19" i="2" s="1"/>
  <c r="A20" i="2" s="1"/>
  <c r="A21" i="2" s="1"/>
  <c r="A22" i="2" s="1"/>
  <c r="A23" i="2" s="1"/>
  <c r="A26" i="2" s="1"/>
  <c r="A27" i="2" s="1"/>
  <c r="A28" i="2" s="1"/>
  <c r="A29" i="2" s="1"/>
  <c r="A30" i="2" s="1"/>
  <c r="A3" i="2"/>
  <c r="F56" i="1"/>
  <c r="F55" i="1"/>
  <c r="F58" i="1" s="1"/>
  <c r="F52" i="1"/>
  <c r="F53" i="1" s="1"/>
  <c r="F25" i="1"/>
</calcChain>
</file>

<file path=xl/sharedStrings.xml><?xml version="1.0" encoding="utf-8"?>
<sst xmlns="http://schemas.openxmlformats.org/spreadsheetml/2006/main" count="306" uniqueCount="252">
  <si>
    <t>Bước</t>
  </si>
  <si>
    <t>Nội dung</t>
  </si>
  <si>
    <t>Mô tả</t>
  </si>
  <si>
    <t>Hiện trạng</t>
  </si>
  <si>
    <t>Phụ trách</t>
  </si>
  <si>
    <t>Chi phí tham khảo (cả 2 người)</t>
  </si>
  <si>
    <t>Ghi chú</t>
  </si>
  <si>
    <t xml:space="preserve">GIAI ĐOẠN 0 </t>
  </si>
  <si>
    <t>Kiểm tra sức khỏe</t>
  </si>
  <si>
    <t xml:space="preserve">Kiểm tra sức khỏe tiền hôn nhân nên  trước 3 – 6 tháng. </t>
  </si>
  <si>
    <r>
      <rPr>
        <b/>
        <sz val="11"/>
        <color rgb="FFFF0000"/>
        <rFont val="Times New Roman"/>
        <family val="1"/>
      </rPr>
      <t xml:space="preserve">Đức </t>
    </r>
    <r>
      <rPr>
        <sz val="11"/>
        <rFont val="Times New Roman"/>
        <family val="1"/>
      </rPr>
      <t>chi</t>
    </r>
  </si>
  <si>
    <t>Kiểm tra xem có vấn đề gì trong việc sinh con không.Gói của Nam tầm 3-&gt;5tr, gói của nữ kiểm tra sâu hơn 5-7tr</t>
  </si>
  <si>
    <t>Thuê nhà</t>
  </si>
  <si>
    <t>Tìm thuê nhà ở sau kết hôn. Chính xác là tìm nhà trước khi kết hôn để kết hôn xong vào ở luôn. Tiêu chí là:
- Ở các quận : Hai bà trưng, đống đa, thanh xuân, hoàn kiếm…là tốt nhất
- Chi phí mong muốn tầm 5tr-6tr/tháng đổ về (1 ngủ, 1 bếp, 1 khách, thêm 1 phòng chill nữa thì tốt)
- Có chỗ cho để xe ô tô hoặc cách bãi để ô tô 500m đổ lại</t>
  </si>
  <si>
    <r>
      <rPr>
        <b/>
        <sz val="11"/>
        <color rgb="FFFF0000"/>
        <rFont val="Times New Roman"/>
        <family val="1"/>
      </rPr>
      <t>Đức</t>
    </r>
    <r>
      <rPr>
        <sz val="11"/>
        <rFont val="Times New Roman"/>
        <family val="1"/>
      </rPr>
      <t xml:space="preserve"> chi</t>
    </r>
  </si>
  <si>
    <t>Việc này rất quan trọng nên sẽ bắt đầu tìm trước khi cưới tối thiểu là 01 tháng. Thậm chí là dọn đồ vào trước, cưới xong cái là ở luôn
p/s: Giả định chủ nhà đóng quý/lần nên 5tr x 3</t>
  </si>
  <si>
    <t>GIAI ĐOẠN 1 - Dạm Ngõ</t>
  </si>
  <si>
    <t>Lễ Dạm ngõ</t>
  </si>
  <si>
    <t>Đây là lễ gặp mặt đầu tiên, chính thức của hai gia đình nhà trai, nhà gái và được xem là thủ tục cần thiết để “người lớn” thưa chuyện với nhau.
- Nhà trai chuẩn bị:  Lễ vật trong ngày dạm ngõ đơn giản chỉ gồm chục trầu cau, chè, thuốc và bánh kẹo với số lượng chẵn. ( 1tr - 3tr)
- Nhà gái chuẩn bị: Bữa cơm thân mật (1-1tr/mâm x số lượng mâm)</t>
  </si>
  <si>
    <t>2 nhà</t>
  </si>
  <si>
    <r>
      <rPr>
        <b/>
        <sz val="11"/>
        <color rgb="FFFF0000"/>
        <rFont val="Times New Roman"/>
        <family val="1"/>
      </rPr>
      <t>1/3 lễ lớn cần phải làm</t>
    </r>
    <r>
      <rPr>
        <sz val="11"/>
        <rFont val="Times New Roman"/>
        <family val="1"/>
      </rPr>
      <t xml:space="preserve">
Nhà trai chọn ngày đẹp để đến
</t>
    </r>
  </si>
  <si>
    <t>Thuê xe 16 chỗ đi đến Hải dương</t>
  </si>
  <si>
    <t>Nhà trai</t>
  </si>
  <si>
    <t>Cầu hôn</t>
  </si>
  <si>
    <r>
      <rPr>
        <sz val="11"/>
        <rFont val="Times New Roman"/>
        <family val="1"/>
      </rPr>
      <t>Chàng trai sẽ chuẩn bị một không gian lãng mạn dành riêng cho hai người để ngỏ lời cầu hôn và trao</t>
    </r>
    <r>
      <rPr>
        <b/>
        <sz val="11"/>
        <rFont val="Times New Roman"/>
        <family val="1"/>
      </rPr>
      <t xml:space="preserve"> chiếc nhẫn đính hôn</t>
    </r>
    <r>
      <rPr>
        <sz val="11"/>
        <rFont val="Times New Roman"/>
        <family val="1"/>
      </rPr>
      <t xml:space="preserve"> cho nửa kia của mình. Cô gái chấp nhận lời cầu hôn và nguyện ý nên duyên vợ chồng với chàng trai bằng cách đồng ý đeo nhẫn đính hôn vào ngón áp út của bàn tay phải.</t>
    </r>
  </si>
  <si>
    <t>Đức</t>
  </si>
  <si>
    <t>Nhẫn đính hôn khác nhẫn cầu hôn</t>
  </si>
  <si>
    <t>Đăng ký kết hôn</t>
  </si>
  <si>
    <t>đem hồ sơ thủ tục lên Ủy ban nhân dân địa phương để tiến hành đăng ký kết hôn</t>
  </si>
  <si>
    <t xml:space="preserve">Có thể cưới xong đăng ký sau cũng được </t>
  </si>
  <si>
    <t>Chọn ngày cưới và đặt chỗ</t>
  </si>
  <si>
    <t>nhà trai chọn ngày lành tháng tốt để tổ chức lễ rước dâu. Sau đó nhà gái được thông báo để hai bên thống nhất đặt chỗ và chuẩn bị những công đoạn cần thiết cho đám cưới như lên danh sách khách mời, đặt tiệc, thuê xe …
=&gt; 2 nhà sẽ lên dự toán chi phí</t>
  </si>
  <si>
    <r>
      <rPr>
        <sz val="11"/>
        <rFont val="Times New Roman"/>
        <family val="1"/>
      </rPr>
      <t>Nhà trai (</t>
    </r>
    <r>
      <rPr>
        <sz val="11"/>
        <color rgb="FFFF0000"/>
        <rFont val="Times New Roman"/>
        <family val="1"/>
      </rPr>
      <t>mẹ hường)</t>
    </r>
  </si>
  <si>
    <t>Thường sẽ thuê thầy để xem ngày (2tr cho thầy)</t>
  </si>
  <si>
    <t>Đặt địa điểm cưới</t>
  </si>
  <si>
    <t>Đi tìm các địa điểm để tổ chức lễ cưới, thường sẽ phải đặt trước 3-6 tháng vì thời gian cuối năm sẽ rất nhiều nơi tổ chức. Có thể là không thiếu chỗ nhưng sẽ không được đúng vào địa điểm mình mong muốn
Khi có địa điểm cưới đã phải lên dự trù số lượng Khách mời để có quy mô và đặt cọc</t>
  </si>
  <si>
    <r>
      <rPr>
        <sz val="11"/>
        <rFont val="Times New Roman"/>
        <family val="1"/>
      </rPr>
      <t xml:space="preserve">Nhà trai </t>
    </r>
    <r>
      <rPr>
        <sz val="11"/>
        <color rgb="FFFF0000"/>
        <rFont val="Times New Roman"/>
        <family val="1"/>
      </rPr>
      <t>(mẹ hường)</t>
    </r>
  </si>
  <si>
    <t xml:space="preserve">
Dự kiến 300 khách, chi phí tầm 400k/khách thì tổng là 400k x 300 = 120tr . Đặc cọc 50% là 60tr . </t>
  </si>
  <si>
    <t>Dịch vụ tại điểm cưới</t>
  </si>
  <si>
    <t xml:space="preserve"> - Thuê MC, dàn âm thanh
- Lựa chọn thực đơn nhà hàng
- Gói trang trí các khu vực như bàn Gallery, Backdrop tiệc cưới, bàn đón khách,.</t>
  </si>
  <si>
    <t>Đức Chi</t>
  </si>
  <si>
    <t>Thường miễn phí theo gói đặt chỗ. Trang trí cơ bản, muốn decode thêm theo ý mình thì có thể mua các gói nâng cao hoặc mua ngoài</t>
  </si>
  <si>
    <t>Lên danh sách khách mời</t>
  </si>
  <si>
    <t xml:space="preserve">
Ngoài việc lên danh sách khách mời, cô dâu chú rể cũng cần hỏi ý kiến bố mẹ trong việc lập danh sách những người đại diện tham gia lễ cưới, ai sẽ là người đi rước dâu, đón dâu cùng nhà trai, thuê xe, lễ cưới …</t>
  </si>
  <si>
    <t>2 nhà chủ động lên danh sách của mỗi nhà, Đức Chi lên danh sách bạn bè, đồng nghiệp</t>
  </si>
  <si>
    <t>Chọn mẫu thiệp thiết kế</t>
  </si>
  <si>
    <t>Có thể chọn thiết kế trước rồi trước cưới tầm 1 tháng đặt in cũng được
Có thể chọn 01 mẫu "phá cách" cho bạn bè và 01 mẫu "truyền thống" cho người lớn</t>
  </si>
  <si>
    <t>Khoảng 300 thiệp với thiết kế có sẵn. Cần có trước ăn hỏi tối thiểu 1 tuần</t>
  </si>
  <si>
    <t>Website cưới</t>
  </si>
  <si>
    <t>Hoàn thành website để có mã QR in lên thiệp cưới</t>
  </si>
  <si>
    <t>Có khả năng thì tự làm, không thì thuê dịch vụ cũng ok, ví dụ bên https://biihappy.com/iwedding , gói trọn đời để web lưu trữ cho đến khi bên này sập tiệm</t>
  </si>
  <si>
    <t>Chuẩn bị đồ trước cưới</t>
  </si>
  <si>
    <t>Nhẫn cưới</t>
  </si>
  <si>
    <t>Nhẫn cưới là 02 cái trao lúc kết hôn (trong đám cưới). Khác với 01 nhẫn đính hôn</t>
  </si>
  <si>
    <r>
      <rPr>
        <sz val="11"/>
        <rFont val="Times New Roman"/>
        <family val="1"/>
      </rPr>
      <t xml:space="preserve">Đức </t>
    </r>
    <r>
      <rPr>
        <b/>
        <sz val="11"/>
        <color rgb="FFFF0000"/>
        <rFont val="Times New Roman"/>
        <family val="1"/>
      </rPr>
      <t>chi</t>
    </r>
  </si>
  <si>
    <t>Mn hay bảo nhẫn của PNJ tốt</t>
  </si>
  <si>
    <t>Trang sức cưới</t>
  </si>
  <si>
    <t>bao gồm dây chuyền/kiềng cưới, lắc tay và hoa tai.
Để tiết kiệm hơn nữa, bạn có thể thuê bộ trang sức cưới tại các cửa hàng trang sức uy tín với giá thuê chỉ từ 1 triệu đồng/lần thuê. Bạn hãy tham khảo các thương hiệu trang sức uy tín như PNJ, Doji</t>
  </si>
  <si>
    <r>
      <rPr>
        <sz val="11"/>
        <rFont val="Times New Roman"/>
        <family val="1"/>
      </rPr>
      <t xml:space="preserve">Đức Chi </t>
    </r>
    <r>
      <rPr>
        <sz val="11"/>
        <color rgb="FFFF0000"/>
        <rFont val="Times New Roman"/>
        <family val="1"/>
      </rPr>
      <t>(mn tặng)</t>
    </r>
  </si>
  <si>
    <t>Các bà các mẹ sẽ tặng cho con dâu. Còn nếu tự bỏ tiền ra mua đâu đó tầm 20tr</t>
  </si>
  <si>
    <t>Chụp ảnh</t>
  </si>
  <si>
    <t>Thuê Chụp ảnh cưới truyền thống + hiện đại
1 album ảnh cưới, 1 ảnh cưới lớn trang trí đám cưới, 5 – 10 ảnh nhỏ để trang trí phòng cưới và toàn bộ file ảnh.
Lưu ý: cần tìm và chọn đơn vị quay chụp có thể là trước 3 tháng vì họ có thể sẽ full lịch vào cuối năm</t>
  </si>
  <si>
    <t>Chụp ảnh cưới trước ngày kết hôn và nhá hàng trước lên facebook :))</t>
  </si>
  <si>
    <t>Mua sắm đồ dùng</t>
  </si>
  <si>
    <t>mua sắm đồ đạc và trang trí cho phòng tân hôn thêm lãng mạn, ấm cúng (bàn ghế, giường tủ…)</t>
  </si>
  <si>
    <t>Sau khi thuê được nhà rồi thì mới mua. Số tiền bao nhiêu tùy nhu cầu</t>
  </si>
  <si>
    <t>GIAI ĐOẠN 2 - Ăn hỏi</t>
  </si>
  <si>
    <t>Lễ ăn hỏi (là lễ đính hôn)</t>
  </si>
  <si>
    <r>
      <rPr>
        <sz val="11"/>
        <rFont val="Times New Roman"/>
        <family val="1"/>
      </rPr>
      <t xml:space="preserve">Sau lễ chạm ngõ là đến lễ ăn hỏi. Đây là sự thông báo chính thức về việc hứa gả con cái giữa hai họ.
bao gồm 7 mục chi phí khác nhau như </t>
    </r>
    <r>
      <rPr>
        <b/>
        <i/>
        <sz val="11"/>
        <rFont val="Times New Roman"/>
        <family val="1"/>
      </rPr>
      <t xml:space="preserve">tiền rạp đám hỏi, trang trí đám hỏi, lễ vật, tiệc đám hỏi, trang phục, quay phóng sự đám hỏi và makeup cô dâu.
</t>
    </r>
    <r>
      <rPr>
        <i/>
        <sz val="11"/>
        <rFont val="Times New Roman"/>
        <family val="1"/>
      </rPr>
      <t xml:space="preserve">Cụ thể, tại miền Bắc, các gia đình thường chọn số tráp lẻ (5, 7, 9 , 11 tráp)
Trap đầy đủ tầm 1,5tr x 9 = </t>
    </r>
  </si>
  <si>
    <t>nhà gái tổ chức/ nhà trai mang lễ vật</t>
  </si>
  <si>
    <r>
      <t xml:space="preserve">Thời gian ăn hỏi và lễ cưới cách nhau 3 ngày, 1 tuần, hay lâu hơn tùy vào việc lựa chọn ngày đẹp của hai bên gia đình.
</t>
    </r>
    <r>
      <rPr>
        <b/>
        <sz val="11"/>
        <color rgb="FFFF0000"/>
        <rFont val="Times New Roman"/>
        <family val="1"/>
      </rPr>
      <t xml:space="preserve">Đây là 2/3 lễ lớn cần làm
</t>
    </r>
    <r>
      <rPr>
        <sz val="11"/>
        <rFont val="Times New Roman"/>
        <family val="1"/>
      </rPr>
      <t>Tuy nhiên, ngoại trừ các chi phí cho lễ vật ăn hỏi, trang phục, quay phóng sự, makeup là tiền của riêng đám hỏi, những khoản mục khác như rạp, trang trí và tiệc thường sẽ tính chung cho cả hai lễ cưới và lễ ăn hỏi. Tùy tứng điều kiện của 2 nhà</t>
    </r>
    <r>
      <rPr>
        <b/>
        <sz val="11"/>
        <rFont val="Times New Roman"/>
        <family val="1"/>
      </rPr>
      <t>, có thể đám hỏi và đám cưới được gộp lại để tiết kiệm chi phí.</t>
    </r>
  </si>
  <si>
    <t>thuê xe</t>
  </si>
  <si>
    <t>Thuê xe 29 chỗ về Hải Dương</t>
  </si>
  <si>
    <t>nhà trai</t>
  </si>
  <si>
    <t>Tiền lễ đen</t>
  </si>
  <si>
    <t xml:space="preserve">hay còn được gọi là tiền lễ dẫn cưới, lễ nát, là khoản tiền đi kèm tráp lễ thay lời cảm ơn tới nhà gái cũng chiếm một phần không nhỏ. Tiền lễ đen dao động trong khoảng từ 1 – 10 triệu đồng dựa vào sự thống nhất của gia đình nhà trai và nhà gái.
 3 phong bì lễ đen, mỗi phong bì khoảng 3 đến 9 triệu (tuỳ thuộc vào kinh tế từng gia đình, lưu ý để số tiền lẻ) </t>
  </si>
  <si>
    <t>Tùy tâm 2 gia đình trao đổi ko có số cụ thể</t>
  </si>
  <si>
    <t>Đội bê tráp</t>
  </si>
  <si>
    <t>hai bên gia đình còn cần chuẩn bị một khoản tiền lì xì cho đội bê tráp, khoản 1 – 3 triệu đồng. Số tiền lì xì tương ứng với đội bê tráp nam và đội bê tráp nữ, mỗi lì xì có thể từ 100.000 – 500.000 đồng tùy từng gia đình,
Nếu không nhờ được anh em, bạn bè hoặc đồng nghiệp bê tráp ăn hỏi, gia đình cần tốn thêm chi phí thuê đội bê tráp, khoảng 200.000 – 300.000/người.</t>
  </si>
  <si>
    <t>Dự kiến khoảng 18 người bê trap 2 đội nam nữ. 200k/người và 50k trang phục =&gt; Tổng 250k x 18 người = 4tr5
Tiền thuê 200k chính là tiền để phong bì tặng nhau .
=&gt; Trên là có bạn bè ac bê trap, còn thuê dịch vụ mất thêm tầm 1tr là 5tr5</t>
  </si>
  <si>
    <t>Thuê trang phục</t>
  </si>
  <si>
    <t>Áo dài thuê cô dâu chú rể thì có giá thành rẻ hơn, chỉ từ 2 – 5 triệu đồng/cặp</t>
  </si>
  <si>
    <t>5tr bộ đẹp cho 2 người. Nếu muốn đội bê tráp trang phục cũng sịn xò thì thêm tiền. Có nhiều studio khi thuê váy cưới thì họ cho mượn áo dài ngày lễ ăn hỏi luôn</t>
  </si>
  <si>
    <t>Thuê dựng rạp</t>
  </si>
  <si>
    <t>Dựng rạp, thuê tiệc ăn, trang trí</t>
  </si>
  <si>
    <t>nhà gái</t>
  </si>
  <si>
    <t>tùy quy mô</t>
  </si>
  <si>
    <t>Thuê chụp ảnh</t>
  </si>
  <si>
    <t>Chụp ảnh ăn hỏi</t>
  </si>
  <si>
    <r>
      <rPr>
        <b/>
        <sz val="11"/>
        <color rgb="FFFF0000"/>
        <rFont val="Times New Roman"/>
        <family val="1"/>
      </rPr>
      <t xml:space="preserve">Đức, </t>
    </r>
    <r>
      <rPr>
        <sz val="11"/>
        <rFont val="Times New Roman"/>
        <family val="1"/>
      </rPr>
      <t>2 nhà</t>
    </r>
  </si>
  <si>
    <t>Sẽ thuê 1 team làm xuyên suốt có thể từ dạm ngõ cho đến cuối</t>
  </si>
  <si>
    <t>Bữa cơm thân mật</t>
  </si>
  <si>
    <t>Nhà gái mời ăn</t>
  </si>
  <si>
    <t>Gần trước lễ cưới</t>
  </si>
  <si>
    <t>Trang trí</t>
  </si>
  <si>
    <t xml:space="preserve">-Thuê trang trí phòng cưới, hoa cưới
</t>
  </si>
  <si>
    <t>Có trong gói đặt địa điểm, nếu cầu kỳ hơn thi thuê decode thêm ở ngoài</t>
  </si>
  <si>
    <t>Xe hoa</t>
  </si>
  <si>
    <t>Thuê xe hoa:  thuê xe hoa chở cô dâu chú rể và xe chở người thân, khách mời trong cả lễ ăn hỏi và lễ cưới</t>
  </si>
  <si>
    <t>Thuê xe về Hải Dương đón dâu</t>
  </si>
  <si>
    <t>Váy cưới</t>
  </si>
  <si>
    <t>-Thuê váy cưới
Trong ngày cưới, cô dâu cần ít nhất 2 bộ váy cưới, 1 bộ lộng lẫy trong thời gian làm lễ và 1 bộ váy đi bàn đơn giản hơn để dễ dàng di chuyển khi tiếp khách mời</t>
  </si>
  <si>
    <t>Chi</t>
  </si>
  <si>
    <t>Thuê váy cưới thôi</t>
  </si>
  <si>
    <t>Vest cưới</t>
  </si>
  <si>
    <r>
      <rPr>
        <b/>
        <sz val="11"/>
        <color rgb="FFFF0000"/>
        <rFont val="Times New Roman"/>
        <family val="1"/>
      </rPr>
      <t>Chi</t>
    </r>
    <r>
      <rPr>
        <sz val="11"/>
        <rFont val="Times New Roman"/>
        <family val="1"/>
      </rPr>
      <t xml:space="preserve"> </t>
    </r>
    <r>
      <rPr>
        <b/>
        <sz val="11"/>
        <rFont val="Times New Roman"/>
        <family val="1"/>
      </rPr>
      <t>Đức</t>
    </r>
  </si>
  <si>
    <t>vest có thể tự có hoặc may/mua tầm 3 tr</t>
  </si>
  <si>
    <t>Trang điểm</t>
  </si>
  <si>
    <t>- Thuê trang điểm cô dâu, làm tóc</t>
  </si>
  <si>
    <t>bao gồm cô dâu, mẹ chú rể, các cô dì chú bác tùy, ví dụ 10 mặt /12 triệu</t>
  </si>
  <si>
    <t>Quay phim</t>
  </si>
  <si>
    <t>- Thuê chụp ảnh, quay video trong lễ cưới (phóng sự hành trình)</t>
  </si>
  <si>
    <t>Quay phóng sự cưới</t>
  </si>
  <si>
    <t>Video cưới</t>
  </si>
  <si>
    <t>- Hoàn thiện video hành trình cưới tự làm</t>
  </si>
  <si>
    <r>
      <rPr>
        <b/>
        <sz val="11"/>
        <rFont val="Times New Roman"/>
        <family val="1"/>
      </rPr>
      <t>Đức</t>
    </r>
    <r>
      <rPr>
        <sz val="11"/>
        <rFont val="Times New Roman"/>
        <family val="1"/>
      </rPr>
      <t xml:space="preserve"> chi</t>
    </r>
  </si>
  <si>
    <t>Nhạc cưới</t>
  </si>
  <si>
    <t>-Chọn nhạc trong đám cưới: nhạc nền, nhạc hát live, nhạc karaoke, nhạc chờ…</t>
  </si>
  <si>
    <t>Đức (tiếng Việt), chi (tiếng Anh)</t>
  </si>
  <si>
    <t>Quà cưới</t>
  </si>
  <si>
    <t>Việc chuẩn bị quà cưới cảm ơn quan khách không phải việc bắt buộc trong thủ tục cưới, bạn hoàn toàn có thể bỏ qua việc chọn quà để giúp tiết kiệm một khoản chi phí cho việc tổ chức đám cưới. Nhưng nếu đám cưới của bạn không có quá nhiều khách mời mà chỉ là một bữa tiệc cưới thân mật giữa người thân và bạn bè, thì bạn nên chọn quà để cảm ơn những vị khách thân thiết đã tới chung vui trong ngày quan trọng nhất của bạn (cân nhắc bỏ)</t>
  </si>
  <si>
    <t>Đức chi</t>
  </si>
  <si>
    <t xml:space="preserve">Có thể để các quà này ngay ở bàn ngồi để đảm bảo 100% khách nhận được, quà nên đơn giản, dễ mang về và có thể sử dụng hàng ngày thì tốt họ sẽ nhớ
</t>
  </si>
  <si>
    <t>Đi mời cưới</t>
  </si>
  <si>
    <t xml:space="preserve"> - Ai mời Kh nào thì đi đưa thiệp cưới cho người đó
- Bố mẹ có thể trợ giúp phần nào
=&gt; chi phí tính tiền xăng xe</t>
  </si>
  <si>
    <t>Lên danh sách địa điểm và bản đồ đi như kiểu B2A theo từng quận, thứ tự. Nhưng trước đó chắc cũng cần phải biết theo đặc điểm từng khách ví dụ trong độ tuổi lao động thì lấy địa chỉ cơ quan để mời, về hưu thì chắc ở nhà cả ngày</t>
  </si>
  <si>
    <t>GIAI ĐOẠN 3 - Kết hôn</t>
  </si>
  <si>
    <t>Bắt đầu lễ cưới</t>
  </si>
  <si>
    <t>Lễ Vu quy</t>
  </si>
  <si>
    <t>Nhà trai sẽ đến nhà gái, hai bên gia đình giới thiệu thành phần tham dự, sau đó trao trầu xin dâu và xin phép cho chú rể lên phòng đón cô dâu.
Sau đó, cô dâu cùng với chú rể làm lễ gia tiên tại nhà gái và nhà trai xin phép được đưa cô dâu về bên nhà trai. Đại diện nhà gái đồng ý cho nhà trai rước cô dâu.</t>
  </si>
  <si>
    <t>Nhà gái</t>
  </si>
  <si>
    <t>Chi phí trang phí bàn thờ gia tiên
Dọn dẹp,  gồm tiền vải nhung, chữ Hỷ, hoa tươi và mâm ngũ quả để thờ cúng gia tiên trong ngày trọng đại</t>
  </si>
  <si>
    <t>Lễ thành hôn</t>
  </si>
  <si>
    <t>-Bố trí người tiếp đón khách
-Khi chào đón khách mời, nên chuẩn bị sẵn nước uống và bánh ăn nhẹ để khách có thể thưởng thức trong lúc chờ đợi
-Bố trí người trông thùng phong bì (để sẵn phong bì, bút, mã QR code cũng được…)
-Nếu lên được sơ đồ từng khách ngồi ở đâu thì tốt (bản đồ QR code in ở thiệp luôn chả hạn)</t>
  </si>
  <si>
    <t>3/3 lễ lớn cần làm</t>
  </si>
  <si>
    <t>Tiệc cưới</t>
  </si>
  <si>
    <t>Chi phí ăn uống thông thường có thể là  5tr/mâm/ 6 nguời</t>
  </si>
  <si>
    <t>Giả định 300 khách, nhiều nơi cho giả tiền này sau cưới
ở trên đã cọc 60tr rồi nên chỗ này còn 60tr</t>
  </si>
  <si>
    <t>Trong lễ cưới</t>
  </si>
  <si>
    <t>-Có thể Có màn tung hoa cưới cho người tiếp theo
-Rủ bạn bè hát
- Hát tặng bố mẹ, song ca ty, dancer nhảy
-&gt; Chính là kịch bản hôm cưới</t>
  </si>
  <si>
    <t>Kịch bản trong lễ cưới này sẽ trao đổi với đơn vị tổ chức để thống nhất trình tự các việc cần làm</t>
  </si>
  <si>
    <t>Tiễn khách</t>
  </si>
  <si>
    <t>-cô dâu và chú rể nên để ý đến khách sẽ về sớm. Cần Bố trí người để cảm ơn và tạm biệt khách Khi cô dâu và chú rể đang bận
-Cuối buổi lễ, hai bạn nên đứng tại vị trí chào đón khách để cảm ơn và chào tạm biệt để thể hiện sự tôn trọng. Đây cũng là dịp để chụp ảnh kỷ niệm với khách mời</t>
  </si>
  <si>
    <t>GIAI ĐOẠN 4 - Sau kết hôn</t>
  </si>
  <si>
    <t>Sau lễ cưới</t>
  </si>
  <si>
    <t>-Gửi lời cảm ơn đến người thân gia đình 2 bên
-Gửi lời cảm ơn đến khách + gửi ảnh cưới có mặt họ</t>
  </si>
  <si>
    <t>Có thể gửi ảnh qua zalo, up facebook tag hoặc đưa vào link, website</t>
  </si>
  <si>
    <t>Lễ lại mặt</t>
  </si>
  <si>
    <t>Sau khi đám cưới được diễn ra và sinh sống tại nhà chồng được vài ngày, đôi vợ chồng mới cưới sẽ mang một số lễ vật tới nhà bố mẹ vợ để cảm ơn công ơn sinh thành, nuôi dưỡng của cha mẹ cô dâu. Đồng thời đây cũng là thời gian mà bố mẹ cô dâu gửi lời dặn dò cho đứa con mới lập gia đình.
Theo truyền thống, lễ vật lại mặt thường bao gồm trầu cau, trà rượu, xôi, gà và heo quay,… Các lễ vật này dùng để để về thăm bố mẹ vợ và dâng lên bàn thờ tổ tiên. Tuy nhiên hiện nay, lễ vật của lễ lại mặt đã được tinh gọn và dễ dàng hơn, các cặp đôi chỉ cần mua ít trà bánh, trái cây về biếu bố mẹ vợ và dự bữa cơm thân mật do nhà gái chuẩn bị.</t>
  </si>
  <si>
    <r>
      <t xml:space="preserve"> lễ lại mặt được tổ chức sau lễ cưới từ 2 đến 4 ngày. Đó cũng là lý do cho cái tên “lễ Nhị hỷ” (2 ngày) và “lễ Tứ hỷ” (4 ngày).
</t>
    </r>
    <r>
      <rPr>
        <sz val="11"/>
        <rFont val="Times New Roman"/>
        <family val="1"/>
      </rPr>
      <t>Bữa cơm trong lễ lại mặt chỉ nên gồm các thành viên thân thiết trong nhà, tránh mời thêm khách khứa khác. Như đã nói ở trên, lễ này là để cô dâu chú rể thể hiện tình cảm với cha mẹ mà.
Vợ chồng son nên về nhà bố mẹ từ sớm, không được về vào lúc tối muộn.
cả cô dâu, chú rể và bố mẹ vợ đều phải có mặt trong lễ lại mặt.</t>
    </r>
  </si>
  <si>
    <t>Tuần trăng mật</t>
  </si>
  <si>
    <t>Lễ cưới diễn ra vào cuối năm thì có thể cân nhắc xin nghỉ trước tết âm luôn 1 tuần để đi du lịch, thời gian 1 tuần này cũng chủ yếu là đi tặng quà Kh thôi</t>
  </si>
  <si>
    <r>
      <rPr>
        <b/>
        <sz val="11"/>
        <color rgb="FFFF0000"/>
        <rFont val="Times New Roman"/>
        <family val="1"/>
      </rPr>
      <t>Đức</t>
    </r>
    <r>
      <rPr>
        <sz val="11"/>
        <rFont val="Times New Roman"/>
        <family val="1"/>
      </rPr>
      <t xml:space="preserve"> Chi</t>
    </r>
  </si>
  <si>
    <t>Việc lên kế hoạch đi du lịch ở đâu sẽ diễn ra đâu đó giữa các khoảng thời gian trên</t>
  </si>
  <si>
    <t>TỔNG CHI PHÍ</t>
  </si>
  <si>
    <t>Chi phí phát sinh</t>
  </si>
  <si>
    <t>sẽ bằng 10% tổng số tiền trên</t>
  </si>
  <si>
    <t>Phải đầu tư</t>
  </si>
  <si>
    <t>Số tiền dự kiến tạm bỏ ra không tính tiền cỗ 120tr</t>
  </si>
  <si>
    <t>Tiền cỗ lãi</t>
  </si>
  <si>
    <t>Giả định phong bì 500k - chi phí 400k/người = lãi 100k/người trên tổng 300ng</t>
  </si>
  <si>
    <t>Vàng</t>
  </si>
  <si>
    <t>Giả định họ hàng cô dì chú bác cho vàng, cho tiền….và quy đổi hết về tiền</t>
  </si>
  <si>
    <t>Chi phí cuối</t>
  </si>
  <si>
    <t>Đây là số tiền chi phí chắc chắn mất (tức là âm tiền tổ chức đám cưới)</t>
  </si>
  <si>
    <t>TT</t>
  </si>
  <si>
    <t>Công việc</t>
  </si>
  <si>
    <t xml:space="preserve">Ghi chú </t>
  </si>
  <si>
    <t>nhân sự</t>
  </si>
  <si>
    <t>Deadline</t>
  </si>
  <si>
    <t>Tình trạng</t>
  </si>
  <si>
    <t>Tháng 1/2024</t>
  </si>
  <si>
    <t>Tháng 2</t>
  </si>
  <si>
    <t>Tháng 3</t>
  </si>
  <si>
    <t>Tháng 4</t>
  </si>
  <si>
    <t>Tháng 5</t>
  </si>
  <si>
    <t>Tháng 6</t>
  </si>
  <si>
    <t>Tháng 7</t>
  </si>
  <si>
    <t>Tháng 8</t>
  </si>
  <si>
    <t>Tháng 9</t>
  </si>
  <si>
    <t>Tháng 10</t>
  </si>
  <si>
    <t>Tháng 11</t>
  </si>
  <si>
    <t>Tháng 12</t>
  </si>
  <si>
    <t>Tháng 1/2025</t>
  </si>
  <si>
    <t>Hoàn thành kế hoạch cưới dự trù</t>
  </si>
  <si>
    <t>Nghỉ tết nguyên đán (8-14/2)</t>
  </si>
  <si>
    <t xml:space="preserve">Kiểm tra sức khỏe trước hôn nhân </t>
  </si>
  <si>
    <t>Dạm ngõ</t>
  </si>
  <si>
    <t>Cầu hun</t>
  </si>
  <si>
    <t>Đặt địa điểm cưới (trước 6 tháng)</t>
  </si>
  <si>
    <t>Tìm hiểu thủ tục đăng ký kết hôn =&gt; list ra được các việc cần làm cả dâu và rể =&gt; Lúc này 2 người chủ động làm các việc của mình</t>
  </si>
  <si>
    <t>25/08/2024</t>
  </si>
  <si>
    <t>xong</t>
  </si>
  <si>
    <t>Chụp ảnh cưới (trời mát)</t>
  </si>
  <si>
    <t>Chụp trong studio và phim trường</t>
  </si>
  <si>
    <t>Cả 2</t>
  </si>
  <si>
    <t>05-06/10/2024</t>
  </si>
  <si>
    <t>Hoàn thành Clip chiếu hôm cưới</t>
  </si>
  <si>
    <t>Sau khi đi SAPA và chụp ảnh cưới về thì chốt Clip này luôn</t>
  </si>
  <si>
    <t>Tìm thuê nhà (trước lễ cưới 1 tháng phải có)</t>
  </si>
  <si>
    <t>Tìm nhà đáp ứng được yêu cầu chung của cả 2</t>
  </si>
  <si>
    <t>Mua nhẫn cưới</t>
  </si>
  <si>
    <t>Chi thấy nhẫn nào đẹp trong tầm 10tr</t>
  </si>
  <si>
    <t>26-27/10</t>
  </si>
  <si>
    <t>Sắm đồ dùng phòng cưới</t>
  </si>
  <si>
    <t>Xem tình hình chỗ thuê nhà ở thế nào, tạm thời có cơ bản như kiểu giường, tủ lạnh, tivi . Các cái khác sắm dẫn sau</t>
  </si>
  <si>
    <t>3/11/2024</t>
  </si>
  <si>
    <t>Thuê trang sức cưới</t>
  </si>
  <si>
    <t>Trang sức cưới do nhà trai, cô dì chú bác tặng, nếu có ít hoặc cần thêm thì thuê</t>
  </si>
  <si>
    <t>10/11/2024</t>
  </si>
  <si>
    <t>Lên danh sách Khách mời</t>
  </si>
  <si>
    <t>Chốt danh sách khách mời 2 bên để chuẩn bị đi in</t>
  </si>
  <si>
    <t>Chọn mẫu thiết kế thiệp và in thiệp</t>
  </si>
  <si>
    <r>
      <t xml:space="preserve">Đã chốt xong thiết kế, có danh sách thì đặt in bao gồm mã QR có các thông tin
</t>
    </r>
    <r>
      <rPr>
        <b/>
        <sz val="11"/>
        <color theme="1"/>
        <rFont val="Times New Roman"/>
        <family val="1"/>
      </rPr>
      <t>- Quét ra website để gửi lời chúc (cần cho giới trẻ)
- Quét ra google map để đến đia chỉ (tùy chọn)
- Quét ra sơ đồ chỗ ngồi (tùy chọn)</t>
    </r>
  </si>
  <si>
    <t>Đã xong</t>
  </si>
  <si>
    <t>Hoàn thành Website cưới</t>
  </si>
  <si>
    <t>Web cơ bản đã làm xong, giờ cần các nguyên liệu về ảnh cưới, clip, thời gian, lời chúc của mn…là xong thôi</t>
  </si>
  <si>
    <t>Lễ ăn hỏi 26/11/2024 DƯƠNG LỊCH</t>
  </si>
  <si>
    <t>Chuẩn bị các việc trước cưới theo mục 8) ở sheet chi phí</t>
  </si>
  <si>
    <r>
      <t xml:space="preserve">Cần nắm thông tin các việc cần chuẩn bị và đảm bảo các việc đó đã thực hiện trước deadline . Đảm bảo trước 1 tuần thì các việc đã xong tương đối:
</t>
    </r>
    <r>
      <rPr>
        <b/>
        <sz val="11"/>
        <rFont val="Times New Roman"/>
        <family val="1"/>
      </rPr>
      <t>- Nhà gái: dựng rạp, làm cỗ, trang trí bàn thờ...
- Nhà trai: thuê xe, chuẩn bị lễ…</t>
    </r>
  </si>
  <si>
    <t>17-18/11/2024</t>
  </si>
  <si>
    <t>Thuê đội bê tráp ở Hải dương</t>
  </si>
  <si>
    <t>Chi cần hỏi trước về thủ tục, chi phí thuê, ví dụ quần áo thì họ có sẵn hay lấy của mình</t>
  </si>
  <si>
    <t>9-10/11</t>
  </si>
  <si>
    <t>đã thuê và cọc 1tr</t>
  </si>
  <si>
    <t>Đi mời cưới (trước cưới 2 tuần )</t>
  </si>
  <si>
    <t>Sau khi chốt được danh sách thì lên lịch đi mời. Có thể sẽ đi vào các buổi tối hoặc cuối tuần</t>
  </si>
  <si>
    <t>12-17/11/2024</t>
  </si>
  <si>
    <t>đang mời rồi</t>
  </si>
  <si>
    <t>Sang phòng cưới để chốt âm thanh, ánh sáng, clip và các kịch bản</t>
  </si>
  <si>
    <r>
      <t xml:space="preserve">-Phòng cưới yêu cầu chốt cỗ trước 1 tuần, mình sang chốt kịch bản và test âm thanh, màn hình, ánh sáng
</t>
    </r>
    <r>
      <rPr>
        <b/>
        <sz val="11"/>
        <color theme="1"/>
        <rFont val="Times New Roman"/>
        <family val="1"/>
      </rPr>
      <t>-Kịch bản: Chốt các bài sẽ hát, song ca, tặng bố mẹ,  hệ thống karaoke chọn bài cho khách mời hát, có nhảy gì không, có tung hoa ko?</t>
    </r>
  </si>
  <si>
    <t>16-17/11/2024</t>
  </si>
  <si>
    <t>Chốt các công việc chuẩn bị cho lễ cưới</t>
  </si>
  <si>
    <t>Các việc đã có trong combo mua sẵn</t>
  </si>
  <si>
    <t>- Trang trí phòng cưới: bao gồm trong chi phí thuê phòng r
- Váy cưới cô dâu, trang điểm cô dâu, chụp ảnh cưới: có trong gói chụp ảnh rồi</t>
  </si>
  <si>
    <t>Các việc cần chuẩn bị</t>
  </si>
  <si>
    <r>
      <t xml:space="preserve">
- Thuê xe hoa, trang trí xe
- Vest chú rể: tự thuê, có thể thuê luôn ở jeju
- Chon Nhạc cưới
- Thuê quay phim: đang tính đặt 2 máy cố định quay sân khấu và quay dưới chỗ ngồi, lấy G7x Mark III về để nhờ Đạt quay
</t>
    </r>
    <r>
      <rPr>
        <b/>
        <sz val="11"/>
        <color theme="1"/>
        <rFont val="Times New Roman"/>
        <family val="1"/>
      </rPr>
      <t>-Bố trí người tiếp đón khách đến và đi, người trông thùng phong bì (có mã QR quét bank nếu ai quên phong bì)</t>
    </r>
  </si>
  <si>
    <t>cơ bản xong</t>
  </si>
  <si>
    <t>LỄ CƯỚI 28/11/2024 DƯƠNG LỊCH</t>
  </si>
  <si>
    <t>Cảm ơn khách mời và gửi ảnh</t>
  </si>
  <si>
    <t>Sau lễ cưới thì gửi lời cảm ơn gia đình 2 bên và gửi ảnh cho mn qua zalo hoặc album facebook, hoặc google drive</t>
  </si>
  <si>
    <t>tháng 12/2024</t>
  </si>
  <si>
    <t>Sau cưới + lại mặt</t>
  </si>
  <si>
    <t>2 con chuẩn bị quà, lễ lại mặt cho nhà ngoại</t>
  </si>
  <si>
    <t>cả 2</t>
  </si>
  <si>
    <r>
      <t xml:space="preserve">29-30-31/11 về hải dương luôn
</t>
    </r>
    <r>
      <rPr>
        <b/>
        <sz val="11"/>
        <color theme="1"/>
        <rFont val="Times New Roman"/>
        <family val="1"/>
      </rPr>
      <t>30/11 là thứ 7 là nhị hỉ ok</t>
    </r>
  </si>
  <si>
    <t>Trăng mật (1 tuần trước tết) từ 20-26/1/2025</t>
  </si>
  <si>
    <t>Đi hong kong 5 ngày 4 đêm xong về còn chuẩn bị Tết</t>
  </si>
  <si>
    <t>20/1/2025-25/1/2025</t>
  </si>
  <si>
    <t>Tết nguyên đán 2025</t>
  </si>
  <si>
    <t xml:space="preserve">Ngày 27/1/2025 là 28 tết VNPT bắt đầu nghỉ. </t>
  </si>
  <si>
    <t>25/1/2025 - 5/2/2025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</si>
</sst>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name val="Times New Roman"/>
      <family val="1"/>
    </font>
    <font>
      <sz val="11"/>
      <name val="Times New Roman"/>
      <family val="1"/>
    </font>
    <font>
      <b/>
      <sz val="11"/>
      <color rgb="FFFF0000"/>
      <name val="Times New Roman"/>
      <family val="1"/>
    </font>
    <font>
      <sz val="11"/>
      <color theme="1"/>
      <name val="Times New Roman"/>
      <family val="1"/>
    </font>
    <font>
      <sz val="11"/>
      <color rgb="FFFF0000"/>
      <name val="Times New Roman"/>
      <family val="1"/>
    </font>
    <font>
      <b/>
      <i/>
      <sz val="11"/>
      <name val="Times New Roman"/>
      <family val="1"/>
    </font>
    <font>
      <i/>
      <sz val="11"/>
      <name val="Times New Roman"/>
      <family val="1"/>
    </font>
    <font>
      <b/>
      <sz val="11"/>
      <color theme="1"/>
      <name val="Times New Roman"/>
      <family val="1"/>
    </font>
    <font>
      <strike/>
      <sz val="11"/>
      <color theme="1"/>
      <name val="Times New Roman"/>
      <family val="1"/>
    </font>
    <font>
      <b/>
      <strike/>
      <sz val="11"/>
      <color rgb="FFFF0000"/>
      <name val="Times New Roman"/>
      <family val="1"/>
    </font>
  </fonts>
  <fills count="8">
    <fill>
      <patternFill patternType="none"/>
    </fill>
    <fill>
      <patternFill patternType="gray125"/>
    </fill>
    <fill>
      <patternFill patternType="solid">
        <fgColor rgb="FFFFFF00"/>
        <bgColor indexed="64"/>
      </patternFill>
    </fill>
    <fill>
      <patternFill patternType="solid">
        <fgColor theme="4" tint="0.79995117038483843"/>
        <bgColor indexed="64"/>
      </patternFill>
    </fill>
    <fill>
      <patternFill patternType="solid">
        <fgColor rgb="FFFF0000"/>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7"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3">
    <xf numFmtId="0" fontId="0" fillId="0" borderId="0" xfId="0"/>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2" fillId="0" borderId="0" xfId="0" applyFont="1" applyAlignment="1">
      <alignmen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Border="1" applyAlignment="1">
      <alignment vertical="center" wrapText="1"/>
    </xf>
    <xf numFmtId="3" fontId="2"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1" fillId="0" borderId="1"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wrapText="1"/>
    </xf>
    <xf numFmtId="0" fontId="2" fillId="0" borderId="1" xfId="0" applyFont="1" applyBorder="1" applyAlignment="1">
      <alignment wrapText="1"/>
    </xf>
    <xf numFmtId="0" fontId="2" fillId="0" borderId="1" xfId="0" quotePrefix="1" applyFont="1" applyBorder="1" applyAlignment="1">
      <alignment vertical="center" wrapText="1"/>
    </xf>
    <xf numFmtId="0" fontId="5" fillId="0" borderId="1" xfId="0" applyFont="1" applyBorder="1" applyAlignment="1">
      <alignment vertical="center" wrapText="1"/>
    </xf>
    <xf numFmtId="0" fontId="2" fillId="0" borderId="1" xfId="0" applyFont="1" applyBorder="1" applyAlignment="1">
      <alignment horizontal="justify" vertical="center" wrapText="1"/>
    </xf>
    <xf numFmtId="0" fontId="2" fillId="0" borderId="1" xfId="0" applyFont="1" applyFill="1" applyBorder="1" applyAlignment="1">
      <alignment horizontal="justify" vertical="center" wrapText="1"/>
    </xf>
    <xf numFmtId="0" fontId="2" fillId="0" borderId="1" xfId="0" applyFont="1" applyBorder="1" applyAlignment="1">
      <alignment horizontal="center" wrapText="1"/>
    </xf>
    <xf numFmtId="0" fontId="2" fillId="0" borderId="0" xfId="0" applyFont="1" applyBorder="1" applyAlignment="1">
      <alignment vertical="center" wrapText="1"/>
    </xf>
    <xf numFmtId="3" fontId="3" fillId="0" borderId="1" xfId="0" applyNumberFormat="1" applyFont="1" applyBorder="1" applyAlignment="1">
      <alignment vertical="center" wrapText="1"/>
    </xf>
    <xf numFmtId="0" fontId="1" fillId="0" borderId="1" xfId="0" applyFont="1" applyBorder="1" applyAlignment="1">
      <alignment wrapText="1"/>
    </xf>
    <xf numFmtId="3" fontId="2" fillId="0" borderId="1" xfId="0" applyNumberFormat="1" applyFont="1" applyBorder="1" applyAlignment="1">
      <alignment wrapText="1"/>
    </xf>
    <xf numFmtId="0" fontId="2" fillId="0" borderId="0" xfId="0" applyFont="1" applyAlignment="1">
      <alignment horizontal="center" wrapText="1"/>
    </xf>
    <xf numFmtId="0" fontId="1" fillId="0" borderId="0" xfId="0" applyFont="1" applyAlignment="1">
      <alignment wrapText="1"/>
    </xf>
    <xf numFmtId="0" fontId="1" fillId="3" borderId="1" xfId="0" applyFont="1" applyFill="1" applyBorder="1" applyAlignment="1">
      <alignment wrapText="1"/>
    </xf>
    <xf numFmtId="3" fontId="1" fillId="3" borderId="1" xfId="0" applyNumberFormat="1" applyFont="1" applyFill="1" applyBorder="1" applyAlignment="1">
      <alignment wrapText="1"/>
    </xf>
    <xf numFmtId="0" fontId="2" fillId="3" borderId="1" xfId="0" applyFont="1" applyFill="1" applyBorder="1" applyAlignment="1">
      <alignment wrapText="1"/>
    </xf>
    <xf numFmtId="3" fontId="3" fillId="3" borderId="1" xfId="0" applyNumberFormat="1" applyFont="1" applyFill="1" applyBorder="1" applyAlignment="1">
      <alignment wrapText="1"/>
    </xf>
    <xf numFmtId="3" fontId="2" fillId="0" borderId="0" xfId="0" applyNumberFormat="1" applyFont="1" applyAlignment="1">
      <alignment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4" fillId="0" borderId="0" xfId="0" applyFont="1" applyAlignment="1">
      <alignment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16" fontId="4" fillId="2" borderId="1" xfId="0" quotePrefix="1" applyNumberFormat="1" applyFont="1" applyFill="1" applyBorder="1" applyAlignment="1">
      <alignment horizontal="center" vertical="center" wrapText="1"/>
    </xf>
    <xf numFmtId="14" fontId="4" fillId="0" borderId="1" xfId="0" quotePrefix="1" applyNumberFormat="1" applyFont="1" applyBorder="1" applyAlignment="1">
      <alignment horizontal="center" vertical="center" wrapText="1"/>
    </xf>
    <xf numFmtId="0" fontId="4" fillId="5" borderId="1" xfId="0" applyFont="1" applyFill="1" applyBorder="1" applyAlignment="1">
      <alignment horizontal="center" vertical="center" wrapText="1"/>
    </xf>
    <xf numFmtId="14" fontId="4" fillId="5" borderId="1" xfId="0" quotePrefix="1" applyNumberFormat="1"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4" fillId="0" borderId="1" xfId="0" quotePrefix="1" applyFont="1" applyBorder="1" applyAlignment="1">
      <alignment horizontal="center" vertical="center" wrapText="1"/>
    </xf>
    <xf numFmtId="0" fontId="4" fillId="4" borderId="1" xfId="0" quotePrefix="1" applyFont="1" applyFill="1" applyBorder="1" applyAlignment="1">
      <alignment horizontal="center" vertical="center" wrapText="1"/>
    </xf>
    <xf numFmtId="16" fontId="4" fillId="0" borderId="1" xfId="0" quotePrefix="1" applyNumberFormat="1" applyFont="1" applyBorder="1" applyAlignment="1">
      <alignment horizontal="center" vertical="center" wrapText="1"/>
    </xf>
    <xf numFmtId="16" fontId="4" fillId="5"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2"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7" borderId="1" xfId="0" quotePrefix="1" applyFont="1" applyFill="1" applyBorder="1" applyAlignment="1">
      <alignment horizontal="center" vertical="center" wrapText="1"/>
    </xf>
    <xf numFmtId="0" fontId="4" fillId="7"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0" xfId="0" applyFont="1" applyFill="1" applyAlignment="1">
      <alignment horizontal="center" vertical="center"/>
    </xf>
    <xf numFmtId="0" fontId="2" fillId="0" borderId="0" xfId="0" applyFont="1" applyFill="1" applyAlignment="1">
      <alignment horizontal="left" wrapText="1"/>
    </xf>
    <xf numFmtId="0" fontId="4" fillId="0" borderId="0" xfId="0" applyFont="1" applyAlignment="1">
      <alignment horizontal="center" vertical="center" wrapText="1"/>
    </xf>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486907</xdr:colOff>
      <xdr:row>33</xdr:row>
      <xdr:rowOff>15240</xdr:rowOff>
    </xdr:from>
    <xdr:to>
      <xdr:col>12</xdr:col>
      <xdr:colOff>587007</xdr:colOff>
      <xdr:row>100</xdr:row>
      <xdr:rowOff>99060</xdr:rowOff>
    </xdr:to>
    <xdr:pic>
      <xdr:nvPicPr>
        <xdr:cNvPr id="2" name="Picture 1" descr="https://7799wedding.vn/data/media/2458/images/chuan-bi-dam-cuoi-nhu-the-nao.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997447" y="14211300"/>
          <a:ext cx="6638060" cy="1182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tabSelected="1" workbookViewId="0">
      <selection activeCell="C6" sqref="C6"/>
    </sheetView>
  </sheetViews>
  <sheetFormatPr defaultColWidth="8.88671875" defaultRowHeight="13.8" x14ac:dyDescent="0.25"/>
  <cols>
    <col min="1" max="1" width="10.33203125" style="22" customWidth="1"/>
    <col min="2" max="2" width="17.109375" style="23" customWidth="1"/>
    <col min="3" max="3" width="93.88671875" style="3" customWidth="1"/>
    <col min="4" max="4" width="10.109375" style="3" customWidth="1"/>
    <col min="5" max="5" width="12.21875" style="3" customWidth="1"/>
    <col min="6" max="6" width="14.21875" style="28" customWidth="1"/>
    <col min="7" max="7" width="47.77734375" style="3" customWidth="1"/>
    <col min="8" max="16384" width="8.88671875" style="3"/>
  </cols>
  <sheetData>
    <row r="1" spans="1:7" ht="41.4" x14ac:dyDescent="0.25">
      <c r="A1" s="1" t="s">
        <v>0</v>
      </c>
      <c r="B1" s="1" t="s">
        <v>1</v>
      </c>
      <c r="C1" s="1" t="s">
        <v>2</v>
      </c>
      <c r="D1" s="1" t="s">
        <v>3</v>
      </c>
      <c r="E1" s="1" t="s">
        <v>4</v>
      </c>
      <c r="F1" s="2" t="s">
        <v>5</v>
      </c>
      <c r="G1" s="1" t="s">
        <v>6</v>
      </c>
    </row>
    <row r="2" spans="1:7" ht="24" customHeight="1" x14ac:dyDescent="0.25">
      <c r="A2" s="4" t="s">
        <v>7</v>
      </c>
      <c r="B2" s="4"/>
      <c r="C2" s="4"/>
      <c r="D2" s="5"/>
      <c r="E2" s="6"/>
      <c r="F2" s="7"/>
      <c r="G2" s="6"/>
    </row>
    <row r="3" spans="1:7" ht="36" customHeight="1" x14ac:dyDescent="0.25">
      <c r="A3" s="8">
        <v>1</v>
      </c>
      <c r="B3" s="9" t="s">
        <v>8</v>
      </c>
      <c r="C3" s="6" t="s">
        <v>9</v>
      </c>
      <c r="D3" s="6"/>
      <c r="E3" s="6" t="s">
        <v>10</v>
      </c>
      <c r="F3" s="7">
        <v>6000000</v>
      </c>
      <c r="G3" s="6" t="s">
        <v>11</v>
      </c>
    </row>
    <row r="4" spans="1:7" ht="58.95" customHeight="1" x14ac:dyDescent="0.25">
      <c r="A4" s="8">
        <v>2</v>
      </c>
      <c r="B4" s="9" t="s">
        <v>12</v>
      </c>
      <c r="C4" s="6" t="s">
        <v>13</v>
      </c>
      <c r="D4" s="6"/>
      <c r="E4" s="6" t="s">
        <v>14</v>
      </c>
      <c r="F4" s="7">
        <v>15000000</v>
      </c>
      <c r="G4" s="6" t="s">
        <v>15</v>
      </c>
    </row>
    <row r="5" spans="1:7" ht="28.95" customHeight="1" x14ac:dyDescent="0.25">
      <c r="A5" s="4" t="s">
        <v>16</v>
      </c>
      <c r="B5" s="4"/>
      <c r="C5" s="4"/>
      <c r="D5" s="5"/>
      <c r="E5" s="6"/>
      <c r="F5" s="7"/>
      <c r="G5" s="6"/>
    </row>
    <row r="6" spans="1:7" ht="84.6" customHeight="1" x14ac:dyDescent="0.25">
      <c r="A6" s="8">
        <v>1</v>
      </c>
      <c r="B6" s="10" t="s">
        <v>17</v>
      </c>
      <c r="C6" s="11" t="s">
        <v>18</v>
      </c>
      <c r="D6" s="11"/>
      <c r="E6" s="6" t="s">
        <v>19</v>
      </c>
      <c r="F6" s="7">
        <v>5000000</v>
      </c>
      <c r="G6" s="6" t="s">
        <v>20</v>
      </c>
    </row>
    <row r="7" spans="1:7" ht="27.6" customHeight="1" x14ac:dyDescent="0.25">
      <c r="A7" s="8"/>
      <c r="B7" s="10"/>
      <c r="C7" s="11" t="s">
        <v>21</v>
      </c>
      <c r="D7" s="11"/>
      <c r="E7" s="6" t="s">
        <v>22</v>
      </c>
      <c r="F7" s="7">
        <v>3000000</v>
      </c>
      <c r="G7" s="6"/>
    </row>
    <row r="8" spans="1:7" ht="42" customHeight="1" x14ac:dyDescent="0.25">
      <c r="A8" s="8">
        <v>2</v>
      </c>
      <c r="B8" s="9" t="s">
        <v>23</v>
      </c>
      <c r="C8" s="6" t="s">
        <v>24</v>
      </c>
      <c r="D8" s="6"/>
      <c r="E8" s="6" t="s">
        <v>25</v>
      </c>
      <c r="F8" s="7">
        <v>5000000</v>
      </c>
      <c r="G8" s="12" t="s">
        <v>26</v>
      </c>
    </row>
    <row r="9" spans="1:7" ht="33.6" customHeight="1" x14ac:dyDescent="0.25">
      <c r="A9" s="8">
        <v>3</v>
      </c>
      <c r="B9" s="9" t="s">
        <v>27</v>
      </c>
      <c r="C9" s="6" t="s">
        <v>28</v>
      </c>
      <c r="D9" s="6"/>
      <c r="E9" s="6" t="s">
        <v>14</v>
      </c>
      <c r="F9" s="7">
        <v>0</v>
      </c>
      <c r="G9" s="6" t="s">
        <v>29</v>
      </c>
    </row>
    <row r="10" spans="1:7" ht="67.2" customHeight="1" x14ac:dyDescent="0.25">
      <c r="A10" s="8">
        <v>4</v>
      </c>
      <c r="B10" s="9" t="s">
        <v>30</v>
      </c>
      <c r="C10" s="6" t="s">
        <v>31</v>
      </c>
      <c r="D10" s="6"/>
      <c r="E10" s="6" t="s">
        <v>32</v>
      </c>
      <c r="F10" s="7">
        <v>2000000</v>
      </c>
      <c r="G10" s="6" t="s">
        <v>33</v>
      </c>
    </row>
    <row r="11" spans="1:7" ht="57.6" customHeight="1" x14ac:dyDescent="0.25">
      <c r="A11" s="8">
        <v>4.0999999999999996</v>
      </c>
      <c r="B11" s="9" t="s">
        <v>34</v>
      </c>
      <c r="C11" s="6" t="s">
        <v>35</v>
      </c>
      <c r="D11" s="6"/>
      <c r="E11" s="6" t="s">
        <v>36</v>
      </c>
      <c r="F11" s="7">
        <v>60000000</v>
      </c>
      <c r="G11" s="6" t="s">
        <v>37</v>
      </c>
    </row>
    <row r="12" spans="1:7" ht="57.6" customHeight="1" x14ac:dyDescent="0.25">
      <c r="A12" s="8"/>
      <c r="B12" s="9" t="s">
        <v>38</v>
      </c>
      <c r="C12" s="13" t="s">
        <v>39</v>
      </c>
      <c r="D12" s="13"/>
      <c r="E12" s="14" t="s">
        <v>40</v>
      </c>
      <c r="F12" s="7">
        <v>0</v>
      </c>
      <c r="G12" s="6" t="s">
        <v>41</v>
      </c>
    </row>
    <row r="13" spans="1:7" ht="48.6" customHeight="1" x14ac:dyDescent="0.25">
      <c r="A13" s="8">
        <v>4.2</v>
      </c>
      <c r="B13" s="9" t="s">
        <v>42</v>
      </c>
      <c r="C13" s="6" t="s">
        <v>43</v>
      </c>
      <c r="D13" s="6"/>
      <c r="E13" s="14" t="s">
        <v>19</v>
      </c>
      <c r="F13" s="7">
        <v>0</v>
      </c>
      <c r="G13" s="6" t="s">
        <v>44</v>
      </c>
    </row>
    <row r="14" spans="1:7" ht="57" customHeight="1" x14ac:dyDescent="0.25">
      <c r="A14" s="8">
        <v>4.3</v>
      </c>
      <c r="B14" s="9" t="s">
        <v>45</v>
      </c>
      <c r="C14" s="6" t="s">
        <v>46</v>
      </c>
      <c r="D14" s="6"/>
      <c r="E14" s="6" t="s">
        <v>14</v>
      </c>
      <c r="F14" s="7">
        <v>2000000</v>
      </c>
      <c r="G14" s="6" t="s">
        <v>47</v>
      </c>
    </row>
    <row r="15" spans="1:7" ht="45.6" customHeight="1" x14ac:dyDescent="0.25">
      <c r="A15" s="8"/>
      <c r="B15" s="9" t="s">
        <v>48</v>
      </c>
      <c r="C15" s="6" t="s">
        <v>49</v>
      </c>
      <c r="D15" s="6"/>
      <c r="E15" s="14" t="s">
        <v>25</v>
      </c>
      <c r="F15" s="7">
        <v>1500000</v>
      </c>
      <c r="G15" s="6" t="s">
        <v>50</v>
      </c>
    </row>
    <row r="16" spans="1:7" ht="27.6" customHeight="1" x14ac:dyDescent="0.25">
      <c r="A16" s="8">
        <v>5</v>
      </c>
      <c r="B16" s="9" t="s">
        <v>51</v>
      </c>
      <c r="C16" s="6"/>
      <c r="D16" s="6"/>
      <c r="E16" s="6"/>
      <c r="F16" s="7"/>
      <c r="G16" s="6"/>
    </row>
    <row r="17" spans="1:7" ht="27.6" customHeight="1" x14ac:dyDescent="0.25">
      <c r="A17" s="8">
        <v>5.0999999999999996</v>
      </c>
      <c r="B17" s="9" t="s">
        <v>52</v>
      </c>
      <c r="C17" s="6" t="s">
        <v>53</v>
      </c>
      <c r="D17" s="6"/>
      <c r="E17" s="6" t="s">
        <v>54</v>
      </c>
      <c r="F17" s="7">
        <v>15000000</v>
      </c>
      <c r="G17" s="6" t="s">
        <v>55</v>
      </c>
    </row>
    <row r="18" spans="1:7" ht="60" customHeight="1" x14ac:dyDescent="0.25">
      <c r="A18" s="8">
        <v>5.2</v>
      </c>
      <c r="B18" s="9" t="s">
        <v>56</v>
      </c>
      <c r="C18" s="6" t="s">
        <v>57</v>
      </c>
      <c r="D18" s="6"/>
      <c r="E18" s="6" t="s">
        <v>58</v>
      </c>
      <c r="F18" s="7">
        <v>0</v>
      </c>
      <c r="G18" s="6" t="s">
        <v>59</v>
      </c>
    </row>
    <row r="19" spans="1:7" ht="41.4" x14ac:dyDescent="0.25">
      <c r="A19" s="8">
        <v>5.3</v>
      </c>
      <c r="B19" s="9" t="s">
        <v>60</v>
      </c>
      <c r="C19" s="6" t="s">
        <v>61</v>
      </c>
      <c r="D19" s="6"/>
      <c r="E19" s="6" t="s">
        <v>10</v>
      </c>
      <c r="F19" s="7">
        <v>10000000</v>
      </c>
      <c r="G19" s="6" t="s">
        <v>62</v>
      </c>
    </row>
    <row r="20" spans="1:7" ht="41.4" customHeight="1" x14ac:dyDescent="0.25">
      <c r="A20" s="8">
        <v>6</v>
      </c>
      <c r="B20" s="9" t="s">
        <v>63</v>
      </c>
      <c r="C20" s="6" t="s">
        <v>64</v>
      </c>
      <c r="D20" s="6"/>
      <c r="E20" s="14" t="s">
        <v>19</v>
      </c>
      <c r="F20" s="7">
        <v>20000000</v>
      </c>
      <c r="G20" s="6" t="s">
        <v>65</v>
      </c>
    </row>
    <row r="21" spans="1:7" ht="18" customHeight="1" x14ac:dyDescent="0.25">
      <c r="A21" s="4" t="s">
        <v>66</v>
      </c>
      <c r="B21" s="4"/>
      <c r="C21" s="4"/>
      <c r="D21" s="5"/>
      <c r="E21" s="6"/>
      <c r="F21" s="7"/>
      <c r="G21" s="6"/>
    </row>
    <row r="22" spans="1:7" ht="153.6" customHeight="1" x14ac:dyDescent="0.25">
      <c r="A22" s="8">
        <v>7</v>
      </c>
      <c r="B22" s="10" t="s">
        <v>67</v>
      </c>
      <c r="C22" s="15" t="s">
        <v>68</v>
      </c>
      <c r="D22" s="15"/>
      <c r="E22" s="6" t="s">
        <v>69</v>
      </c>
      <c r="F22" s="7">
        <v>13500000</v>
      </c>
      <c r="G22" s="6" t="s">
        <v>70</v>
      </c>
    </row>
    <row r="23" spans="1:7" ht="26.4" customHeight="1" x14ac:dyDescent="0.25">
      <c r="A23" s="8"/>
      <c r="B23" s="9" t="s">
        <v>71</v>
      </c>
      <c r="C23" s="15" t="s">
        <v>72</v>
      </c>
      <c r="D23" s="15"/>
      <c r="E23" s="6" t="s">
        <v>73</v>
      </c>
      <c r="F23" s="7">
        <v>7000000</v>
      </c>
      <c r="G23" s="6"/>
    </row>
    <row r="24" spans="1:7" ht="57.6" customHeight="1" x14ac:dyDescent="0.25">
      <c r="A24" s="8"/>
      <c r="B24" s="9" t="s">
        <v>74</v>
      </c>
      <c r="C24" s="15" t="s">
        <v>75</v>
      </c>
      <c r="D24" s="16"/>
      <c r="E24" s="6"/>
      <c r="F24" s="7">
        <v>5000000</v>
      </c>
      <c r="G24" s="17" t="s">
        <v>76</v>
      </c>
    </row>
    <row r="25" spans="1:7" ht="86.4" customHeight="1" x14ac:dyDescent="0.25">
      <c r="A25" s="8"/>
      <c r="B25" s="9" t="s">
        <v>77</v>
      </c>
      <c r="C25" s="6" t="s">
        <v>78</v>
      </c>
      <c r="D25" s="6"/>
      <c r="E25" s="14" t="s">
        <v>19</v>
      </c>
      <c r="F25" s="7">
        <f>250000*18+1000000</f>
        <v>5500000</v>
      </c>
      <c r="G25" s="6" t="s">
        <v>79</v>
      </c>
    </row>
    <row r="26" spans="1:7" ht="40.200000000000003" customHeight="1" x14ac:dyDescent="0.25">
      <c r="A26" s="8"/>
      <c r="B26" s="9" t="s">
        <v>80</v>
      </c>
      <c r="C26" s="6" t="s">
        <v>81</v>
      </c>
      <c r="D26" s="6"/>
      <c r="E26" s="6" t="s">
        <v>54</v>
      </c>
      <c r="F26" s="7">
        <v>5000000</v>
      </c>
      <c r="G26" s="6" t="s">
        <v>82</v>
      </c>
    </row>
    <row r="27" spans="1:7" ht="45.6" customHeight="1" x14ac:dyDescent="0.25">
      <c r="A27" s="8"/>
      <c r="B27" s="9" t="s">
        <v>83</v>
      </c>
      <c r="C27" s="6" t="s">
        <v>84</v>
      </c>
      <c r="D27" s="6"/>
      <c r="E27" s="6" t="s">
        <v>85</v>
      </c>
      <c r="F27" s="7">
        <v>10000000</v>
      </c>
      <c r="G27" s="6" t="s">
        <v>86</v>
      </c>
    </row>
    <row r="28" spans="1:7" ht="45.6" customHeight="1" x14ac:dyDescent="0.25">
      <c r="A28" s="8"/>
      <c r="B28" s="9" t="s">
        <v>87</v>
      </c>
      <c r="C28" s="6" t="s">
        <v>88</v>
      </c>
      <c r="D28" s="6"/>
      <c r="E28" s="6" t="s">
        <v>89</v>
      </c>
      <c r="F28" s="7">
        <v>10000000</v>
      </c>
      <c r="G28" s="6" t="s">
        <v>90</v>
      </c>
    </row>
    <row r="29" spans="1:7" ht="45.6" customHeight="1" x14ac:dyDescent="0.25">
      <c r="A29" s="8"/>
      <c r="B29" s="9" t="s">
        <v>91</v>
      </c>
      <c r="C29" s="6" t="s">
        <v>92</v>
      </c>
      <c r="D29" s="6"/>
      <c r="E29" s="6" t="s">
        <v>85</v>
      </c>
      <c r="F29" s="7">
        <v>5000000</v>
      </c>
      <c r="G29" s="6" t="s">
        <v>86</v>
      </c>
    </row>
    <row r="30" spans="1:7" x14ac:dyDescent="0.25">
      <c r="A30" s="8">
        <v>8</v>
      </c>
      <c r="B30" s="9" t="s">
        <v>93</v>
      </c>
      <c r="C30" s="6"/>
      <c r="D30" s="18"/>
      <c r="F30" s="7"/>
      <c r="G30" s="6"/>
    </row>
    <row r="31" spans="1:7" ht="27.6" customHeight="1" x14ac:dyDescent="0.25">
      <c r="A31" s="8"/>
      <c r="B31" s="9" t="s">
        <v>94</v>
      </c>
      <c r="C31" s="13" t="s">
        <v>95</v>
      </c>
      <c r="D31" s="13"/>
      <c r="E31" s="6" t="s">
        <v>19</v>
      </c>
      <c r="F31" s="7"/>
      <c r="G31" s="6" t="s">
        <v>96</v>
      </c>
    </row>
    <row r="32" spans="1:7" ht="27.6" customHeight="1" x14ac:dyDescent="0.25">
      <c r="A32" s="8"/>
      <c r="B32" s="9" t="s">
        <v>97</v>
      </c>
      <c r="C32" s="13" t="s">
        <v>98</v>
      </c>
      <c r="D32" s="13"/>
      <c r="E32" s="6" t="s">
        <v>73</v>
      </c>
      <c r="F32" s="7">
        <v>8000000</v>
      </c>
      <c r="G32" s="6" t="s">
        <v>99</v>
      </c>
    </row>
    <row r="33" spans="1:7" ht="41.4" x14ac:dyDescent="0.25">
      <c r="A33" s="8"/>
      <c r="B33" s="9" t="s">
        <v>100</v>
      </c>
      <c r="C33" s="13" t="s">
        <v>101</v>
      </c>
      <c r="D33" s="13"/>
      <c r="E33" s="14" t="s">
        <v>102</v>
      </c>
      <c r="F33" s="7">
        <v>5000000</v>
      </c>
      <c r="G33" s="6" t="s">
        <v>103</v>
      </c>
    </row>
    <row r="34" spans="1:7" x14ac:dyDescent="0.25">
      <c r="A34" s="8"/>
      <c r="B34" s="9" t="s">
        <v>104</v>
      </c>
      <c r="C34" s="13" t="s">
        <v>104</v>
      </c>
      <c r="D34" s="13"/>
      <c r="E34" s="6" t="s">
        <v>105</v>
      </c>
      <c r="F34" s="7">
        <v>3000000</v>
      </c>
      <c r="G34" s="6" t="s">
        <v>106</v>
      </c>
    </row>
    <row r="35" spans="1:7" ht="27.6" x14ac:dyDescent="0.25">
      <c r="A35" s="8"/>
      <c r="B35" s="9" t="s">
        <v>107</v>
      </c>
      <c r="C35" s="6" t="s">
        <v>108</v>
      </c>
      <c r="D35" s="6"/>
      <c r="E35" s="6" t="s">
        <v>54</v>
      </c>
      <c r="F35" s="7">
        <v>12000000</v>
      </c>
      <c r="G35" s="6" t="s">
        <v>109</v>
      </c>
    </row>
    <row r="36" spans="1:7" x14ac:dyDescent="0.25">
      <c r="A36" s="8"/>
      <c r="B36" s="9" t="s">
        <v>110</v>
      </c>
      <c r="C36" s="13" t="s">
        <v>111</v>
      </c>
      <c r="D36" s="13"/>
      <c r="E36" s="6" t="s">
        <v>14</v>
      </c>
      <c r="F36" s="7">
        <v>10000000</v>
      </c>
      <c r="G36" s="6" t="s">
        <v>112</v>
      </c>
    </row>
    <row r="37" spans="1:7" ht="27.6" customHeight="1" x14ac:dyDescent="0.25">
      <c r="A37" s="8"/>
      <c r="B37" s="9" t="s">
        <v>113</v>
      </c>
      <c r="C37" s="6" t="s">
        <v>114</v>
      </c>
      <c r="D37" s="6"/>
      <c r="E37" s="6" t="s">
        <v>115</v>
      </c>
      <c r="F37" s="7">
        <v>0</v>
      </c>
      <c r="G37" s="6"/>
    </row>
    <row r="38" spans="1:7" ht="42" customHeight="1" x14ac:dyDescent="0.25">
      <c r="A38" s="8"/>
      <c r="B38" s="9" t="s">
        <v>116</v>
      </c>
      <c r="C38" s="6" t="s">
        <v>117</v>
      </c>
      <c r="D38" s="6"/>
      <c r="E38" s="6" t="s">
        <v>118</v>
      </c>
      <c r="F38" s="7">
        <v>0</v>
      </c>
      <c r="G38" s="6"/>
    </row>
    <row r="39" spans="1:7" ht="69.599999999999994" customHeight="1" x14ac:dyDescent="0.25">
      <c r="A39" s="8"/>
      <c r="B39" s="9" t="s">
        <v>119</v>
      </c>
      <c r="C39" s="6" t="s">
        <v>120</v>
      </c>
      <c r="D39" s="6"/>
      <c r="E39" s="6" t="s">
        <v>121</v>
      </c>
      <c r="F39" s="7"/>
      <c r="G39" s="6" t="s">
        <v>122</v>
      </c>
    </row>
    <row r="40" spans="1:7" ht="69.599999999999994" customHeight="1" x14ac:dyDescent="0.25">
      <c r="A40" s="8">
        <v>8.1</v>
      </c>
      <c r="B40" s="9" t="s">
        <v>123</v>
      </c>
      <c r="C40" s="13" t="s">
        <v>124</v>
      </c>
      <c r="D40" s="13"/>
      <c r="E40" s="6" t="s">
        <v>19</v>
      </c>
      <c r="F40" s="7"/>
      <c r="G40" s="6" t="s">
        <v>125</v>
      </c>
    </row>
    <row r="41" spans="1:7" ht="30.6" customHeight="1" x14ac:dyDescent="0.25">
      <c r="A41" s="4" t="s">
        <v>126</v>
      </c>
      <c r="B41" s="4"/>
      <c r="C41" s="4"/>
      <c r="D41" s="5"/>
      <c r="E41" s="6"/>
      <c r="F41" s="7"/>
      <c r="G41" s="6"/>
    </row>
    <row r="42" spans="1:7" x14ac:dyDescent="0.25">
      <c r="A42" s="8">
        <v>9</v>
      </c>
      <c r="B42" s="9" t="s">
        <v>127</v>
      </c>
      <c r="C42" s="6"/>
      <c r="D42" s="6"/>
      <c r="E42" s="6"/>
      <c r="F42" s="7"/>
      <c r="G42" s="6"/>
    </row>
    <row r="43" spans="1:7" ht="59.4" customHeight="1" x14ac:dyDescent="0.25">
      <c r="A43" s="8">
        <v>9.1</v>
      </c>
      <c r="B43" s="9" t="s">
        <v>128</v>
      </c>
      <c r="C43" s="15" t="s">
        <v>129</v>
      </c>
      <c r="D43" s="15"/>
      <c r="E43" s="6" t="s">
        <v>130</v>
      </c>
      <c r="F43" s="7">
        <v>1000000</v>
      </c>
      <c r="G43" s="6" t="s">
        <v>131</v>
      </c>
    </row>
    <row r="44" spans="1:7" ht="69" x14ac:dyDescent="0.25">
      <c r="A44" s="8">
        <v>9.1999999999999993</v>
      </c>
      <c r="B44" s="10" t="s">
        <v>132</v>
      </c>
      <c r="C44" s="13" t="s">
        <v>133</v>
      </c>
      <c r="D44" s="13"/>
      <c r="E44" s="6" t="s">
        <v>22</v>
      </c>
      <c r="F44" s="7"/>
      <c r="G44" s="10" t="s">
        <v>134</v>
      </c>
    </row>
    <row r="45" spans="1:7" ht="27.6" x14ac:dyDescent="0.25">
      <c r="A45" s="8"/>
      <c r="B45" s="10" t="s">
        <v>135</v>
      </c>
      <c r="C45" s="13" t="s">
        <v>136</v>
      </c>
      <c r="D45" s="13"/>
      <c r="E45" s="6" t="s">
        <v>22</v>
      </c>
      <c r="F45" s="7">
        <v>60000000</v>
      </c>
      <c r="G45" s="6" t="s">
        <v>137</v>
      </c>
    </row>
    <row r="46" spans="1:7" ht="61.95" customHeight="1" x14ac:dyDescent="0.25">
      <c r="A46" s="8">
        <v>9.3000000000000007</v>
      </c>
      <c r="B46" s="9" t="s">
        <v>138</v>
      </c>
      <c r="C46" s="13" t="s">
        <v>139</v>
      </c>
      <c r="D46" s="13"/>
      <c r="E46" s="6" t="s">
        <v>19</v>
      </c>
      <c r="F46" s="7"/>
      <c r="G46" s="6" t="s">
        <v>140</v>
      </c>
    </row>
    <row r="47" spans="1:7" ht="87" customHeight="1" x14ac:dyDescent="0.25">
      <c r="A47" s="8">
        <v>9.4</v>
      </c>
      <c r="B47" s="9" t="s">
        <v>141</v>
      </c>
      <c r="C47" s="13" t="s">
        <v>142</v>
      </c>
      <c r="D47" s="13"/>
      <c r="E47" s="6" t="s">
        <v>19</v>
      </c>
      <c r="F47" s="7"/>
      <c r="G47" s="6"/>
    </row>
    <row r="48" spans="1:7" ht="27" customHeight="1" x14ac:dyDescent="0.25">
      <c r="A48" s="4" t="s">
        <v>143</v>
      </c>
      <c r="B48" s="4"/>
      <c r="C48" s="4"/>
      <c r="D48" s="5"/>
      <c r="E48" s="6"/>
      <c r="F48" s="7"/>
      <c r="G48" s="6"/>
    </row>
    <row r="49" spans="1:7" ht="28.95" customHeight="1" x14ac:dyDescent="0.25">
      <c r="A49" s="8">
        <v>10</v>
      </c>
      <c r="B49" s="9" t="s">
        <v>144</v>
      </c>
      <c r="C49" s="13" t="s">
        <v>145</v>
      </c>
      <c r="D49" s="13"/>
      <c r="E49" s="6" t="s">
        <v>40</v>
      </c>
      <c r="F49" s="7"/>
      <c r="G49" s="6" t="s">
        <v>146</v>
      </c>
    </row>
    <row r="50" spans="1:7" ht="152.4" customHeight="1" x14ac:dyDescent="0.25">
      <c r="A50" s="8">
        <v>11</v>
      </c>
      <c r="B50" s="9" t="s">
        <v>147</v>
      </c>
      <c r="C50" s="6" t="s">
        <v>148</v>
      </c>
      <c r="D50" s="6"/>
      <c r="E50" s="14" t="s">
        <v>121</v>
      </c>
      <c r="F50" s="7">
        <v>1000000</v>
      </c>
      <c r="G50" s="10" t="s">
        <v>149</v>
      </c>
    </row>
    <row r="51" spans="1:7" ht="43.2" customHeight="1" x14ac:dyDescent="0.25">
      <c r="A51" s="8">
        <v>12</v>
      </c>
      <c r="B51" s="9" t="s">
        <v>150</v>
      </c>
      <c r="C51" s="6" t="s">
        <v>151</v>
      </c>
      <c r="D51" s="6"/>
      <c r="E51" s="6" t="s">
        <v>152</v>
      </c>
      <c r="F51" s="7">
        <v>20000000</v>
      </c>
      <c r="G51" s="6" t="s">
        <v>153</v>
      </c>
    </row>
    <row r="52" spans="1:7" ht="43.2" customHeight="1" x14ac:dyDescent="0.25">
      <c r="A52" s="8"/>
      <c r="B52" s="9"/>
      <c r="C52" s="9" t="s">
        <v>154</v>
      </c>
      <c r="D52" s="9"/>
      <c r="E52" s="6"/>
      <c r="F52" s="19">
        <f>SUM(F2:F51)</f>
        <v>325500000</v>
      </c>
      <c r="G52" s="6"/>
    </row>
    <row r="53" spans="1:7" x14ac:dyDescent="0.25">
      <c r="A53" s="17">
        <v>13</v>
      </c>
      <c r="B53" s="20" t="s">
        <v>155</v>
      </c>
      <c r="C53" s="12" t="s">
        <v>156</v>
      </c>
      <c r="D53" s="12"/>
      <c r="E53" s="12"/>
      <c r="F53" s="21">
        <f>F52*10%</f>
        <v>32550000</v>
      </c>
      <c r="G53" s="12"/>
    </row>
    <row r="55" spans="1:7" x14ac:dyDescent="0.25">
      <c r="E55" s="24" t="s">
        <v>157</v>
      </c>
      <c r="F55" s="25">
        <f>F52-120000000</f>
        <v>205500000</v>
      </c>
      <c r="G55" s="26" t="s">
        <v>158</v>
      </c>
    </row>
    <row r="56" spans="1:7" ht="27.6" x14ac:dyDescent="0.25">
      <c r="E56" s="24" t="s">
        <v>159</v>
      </c>
      <c r="F56" s="25">
        <f>100000*300</f>
        <v>30000000</v>
      </c>
      <c r="G56" s="26" t="s">
        <v>160</v>
      </c>
    </row>
    <row r="57" spans="1:7" ht="27.6" x14ac:dyDescent="0.25">
      <c r="E57" s="24" t="s">
        <v>161</v>
      </c>
      <c r="F57" s="25">
        <v>50000000</v>
      </c>
      <c r="G57" s="26" t="s">
        <v>162</v>
      </c>
    </row>
    <row r="58" spans="1:7" ht="27.6" x14ac:dyDescent="0.25">
      <c r="E58" s="24" t="s">
        <v>163</v>
      </c>
      <c r="F58" s="27">
        <f>F55-F56-F57</f>
        <v>125500000</v>
      </c>
      <c r="G58" s="26" t="s">
        <v>164</v>
      </c>
    </row>
  </sheetData>
  <mergeCells count="5">
    <mergeCell ref="A2:C2"/>
    <mergeCell ref="A5:C5"/>
    <mergeCell ref="A21:C21"/>
    <mergeCell ref="A41:C41"/>
    <mergeCell ref="A48:C4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workbookViewId="0">
      <selection sqref="A1:XFD1048576"/>
    </sheetView>
  </sheetViews>
  <sheetFormatPr defaultColWidth="9" defaultRowHeight="13.8" x14ac:dyDescent="0.25"/>
  <cols>
    <col min="1" max="1" width="7.44140625" style="59" customWidth="1"/>
    <col min="2" max="2" width="38.21875" style="60" customWidth="1"/>
    <col min="3" max="3" width="40.33203125" style="32" hidden="1" customWidth="1"/>
    <col min="4" max="4" width="11.21875" style="32" hidden="1" customWidth="1"/>
    <col min="5" max="6" width="14.6640625" style="61" hidden="1" customWidth="1"/>
    <col min="7" max="7" width="13.44140625" style="62" customWidth="1"/>
    <col min="8" max="8" width="8.44140625" style="62" customWidth="1"/>
    <col min="9" max="9" width="9.44140625" style="62" customWidth="1"/>
    <col min="10" max="18" width="9" style="62"/>
    <col min="19" max="19" width="12.88671875" style="62" customWidth="1"/>
    <col min="20" max="16384" width="9" style="62"/>
  </cols>
  <sheetData>
    <row r="1" spans="1:19" s="32" customFormat="1" x14ac:dyDescent="0.25">
      <c r="A1" s="29" t="s">
        <v>165</v>
      </c>
      <c r="B1" s="30" t="s">
        <v>166</v>
      </c>
      <c r="C1" s="31" t="s">
        <v>167</v>
      </c>
      <c r="D1" s="31" t="s">
        <v>168</v>
      </c>
      <c r="E1" s="31" t="s">
        <v>169</v>
      </c>
      <c r="F1" s="31" t="s">
        <v>170</v>
      </c>
      <c r="G1" s="31" t="s">
        <v>171</v>
      </c>
      <c r="H1" s="31" t="s">
        <v>172</v>
      </c>
      <c r="I1" s="31" t="s">
        <v>173</v>
      </c>
      <c r="J1" s="31" t="s">
        <v>174</v>
      </c>
      <c r="K1" s="31" t="s">
        <v>175</v>
      </c>
      <c r="L1" s="31" t="s">
        <v>176</v>
      </c>
      <c r="M1" s="31" t="s">
        <v>177</v>
      </c>
      <c r="N1" s="31" t="s">
        <v>178</v>
      </c>
      <c r="O1" s="31" t="s">
        <v>179</v>
      </c>
      <c r="P1" s="31" t="s">
        <v>180</v>
      </c>
      <c r="Q1" s="31" t="s">
        <v>181</v>
      </c>
      <c r="R1" s="31" t="s">
        <v>182</v>
      </c>
      <c r="S1" s="31" t="s">
        <v>183</v>
      </c>
    </row>
    <row r="2" spans="1:19" s="32" customFormat="1" x14ac:dyDescent="0.25">
      <c r="A2" s="33">
        <v>1</v>
      </c>
      <c r="B2" s="34" t="s">
        <v>184</v>
      </c>
      <c r="C2" s="35"/>
      <c r="D2" s="35"/>
      <c r="E2" s="35"/>
      <c r="F2" s="35"/>
      <c r="G2" s="36"/>
      <c r="H2" s="37"/>
      <c r="I2" s="37"/>
      <c r="J2" s="37"/>
      <c r="K2" s="37"/>
      <c r="L2" s="37"/>
      <c r="M2" s="37"/>
      <c r="N2" s="37"/>
      <c r="O2" s="37"/>
      <c r="P2" s="37"/>
      <c r="Q2" s="37"/>
      <c r="R2" s="37"/>
      <c r="S2" s="37"/>
    </row>
    <row r="3" spans="1:19" s="32" customFormat="1" x14ac:dyDescent="0.25">
      <c r="A3" s="33">
        <f>A2+1</f>
        <v>2</v>
      </c>
      <c r="B3" s="34" t="s">
        <v>185</v>
      </c>
      <c r="C3" s="35"/>
      <c r="D3" s="35"/>
      <c r="E3" s="35"/>
      <c r="F3" s="35"/>
      <c r="G3" s="37"/>
      <c r="H3" s="36"/>
      <c r="I3" s="37"/>
      <c r="J3" s="37"/>
      <c r="K3" s="37"/>
      <c r="L3" s="37"/>
      <c r="M3" s="37"/>
      <c r="N3" s="37"/>
      <c r="O3" s="37"/>
      <c r="P3" s="37"/>
      <c r="Q3" s="37"/>
      <c r="R3" s="37"/>
      <c r="S3" s="37"/>
    </row>
    <row r="4" spans="1:19" s="32" customFormat="1" x14ac:dyDescent="0.25">
      <c r="A4" s="33">
        <f t="shared" ref="A4:A23" si="0">A3+1</f>
        <v>3</v>
      </c>
      <c r="B4" s="34" t="s">
        <v>186</v>
      </c>
      <c r="C4" s="38"/>
      <c r="D4" s="38"/>
      <c r="E4" s="38"/>
      <c r="F4" s="38"/>
      <c r="G4" s="37"/>
      <c r="H4" s="37"/>
      <c r="I4" s="37"/>
      <c r="K4" s="36"/>
      <c r="L4" s="37"/>
      <c r="M4" s="37"/>
      <c r="N4" s="37"/>
      <c r="O4" s="37"/>
      <c r="P4" s="37"/>
      <c r="Q4" s="37"/>
      <c r="R4" s="37"/>
      <c r="S4" s="37"/>
    </row>
    <row r="5" spans="1:19" s="32" customFormat="1" x14ac:dyDescent="0.25">
      <c r="A5" s="33">
        <f t="shared" si="0"/>
        <v>4</v>
      </c>
      <c r="B5" s="30" t="s">
        <v>187</v>
      </c>
      <c r="C5" s="39"/>
      <c r="D5" s="39"/>
      <c r="E5" s="39"/>
      <c r="F5" s="39"/>
      <c r="G5" s="37"/>
      <c r="H5" s="37"/>
      <c r="I5" s="40"/>
      <c r="J5" s="37"/>
      <c r="K5" s="37"/>
      <c r="L5" s="37"/>
      <c r="M5" s="37"/>
      <c r="N5" s="37"/>
      <c r="O5" s="37"/>
      <c r="P5" s="37"/>
      <c r="Q5" s="37"/>
      <c r="R5" s="37"/>
      <c r="S5" s="37"/>
    </row>
    <row r="6" spans="1:19" s="32" customFormat="1" x14ac:dyDescent="0.25">
      <c r="A6" s="33">
        <f t="shared" si="0"/>
        <v>5</v>
      </c>
      <c r="B6" s="34" t="s">
        <v>188</v>
      </c>
      <c r="C6" s="35"/>
      <c r="D6" s="35"/>
      <c r="E6" s="35"/>
      <c r="F6" s="35"/>
      <c r="G6" s="37"/>
      <c r="H6" s="37"/>
      <c r="I6" s="36"/>
      <c r="J6" s="37"/>
      <c r="K6" s="37"/>
      <c r="L6" s="37"/>
      <c r="M6" s="37"/>
      <c r="N6" s="37"/>
      <c r="O6" s="37"/>
      <c r="P6" s="37"/>
      <c r="Q6" s="37"/>
      <c r="R6" s="37"/>
      <c r="S6" s="37"/>
    </row>
    <row r="7" spans="1:19" s="32" customFormat="1" x14ac:dyDescent="0.25">
      <c r="A7" s="33">
        <f t="shared" si="0"/>
        <v>6</v>
      </c>
      <c r="B7" s="34" t="s">
        <v>189</v>
      </c>
      <c r="C7" s="35"/>
      <c r="D7" s="35"/>
      <c r="E7" s="35"/>
      <c r="F7" s="35"/>
      <c r="G7" s="37"/>
      <c r="H7" s="37"/>
      <c r="I7" s="37"/>
      <c r="J7" s="36"/>
      <c r="K7" s="33"/>
      <c r="L7" s="37"/>
      <c r="M7" s="37"/>
      <c r="N7" s="37"/>
      <c r="O7" s="37"/>
      <c r="P7" s="37"/>
      <c r="Q7" s="37"/>
      <c r="R7" s="37"/>
      <c r="S7" s="37"/>
    </row>
    <row r="8" spans="1:19" s="32" customFormat="1" ht="41.4" x14ac:dyDescent="0.25">
      <c r="A8" s="33">
        <f t="shared" si="0"/>
        <v>7</v>
      </c>
      <c r="B8" s="34" t="s">
        <v>27</v>
      </c>
      <c r="C8" s="36" t="s">
        <v>190</v>
      </c>
      <c r="D8" s="36" t="s">
        <v>102</v>
      </c>
      <c r="E8" s="41" t="s">
        <v>191</v>
      </c>
      <c r="F8" s="41" t="s">
        <v>192</v>
      </c>
      <c r="G8" s="37"/>
      <c r="H8" s="37"/>
      <c r="I8" s="37"/>
      <c r="J8" s="37"/>
      <c r="K8" s="37"/>
      <c r="L8" s="37"/>
      <c r="M8" s="37"/>
      <c r="N8" s="37"/>
      <c r="O8" s="37"/>
      <c r="P8" s="36"/>
      <c r="Q8" s="33"/>
      <c r="R8" s="37"/>
      <c r="S8" s="37"/>
    </row>
    <row r="9" spans="1:19" s="32" customFormat="1" x14ac:dyDescent="0.25">
      <c r="A9" s="33">
        <f t="shared" si="0"/>
        <v>8</v>
      </c>
      <c r="B9" s="34" t="s">
        <v>193</v>
      </c>
      <c r="C9" s="37" t="s">
        <v>194</v>
      </c>
      <c r="D9" s="37" t="s">
        <v>195</v>
      </c>
      <c r="E9" s="42" t="s">
        <v>196</v>
      </c>
      <c r="F9" s="42" t="s">
        <v>192</v>
      </c>
      <c r="G9" s="37"/>
      <c r="I9" s="37"/>
      <c r="J9" s="33"/>
      <c r="K9" s="37"/>
      <c r="L9" s="37"/>
      <c r="M9" s="37"/>
      <c r="N9" s="37"/>
      <c r="O9" s="37"/>
      <c r="P9" s="36"/>
      <c r="Q9" s="37"/>
      <c r="R9" s="37"/>
      <c r="S9" s="37"/>
    </row>
    <row r="10" spans="1:19" s="32" customFormat="1" ht="27.6" x14ac:dyDescent="0.25">
      <c r="A10" s="33">
        <f t="shared" si="0"/>
        <v>9</v>
      </c>
      <c r="B10" s="34" t="s">
        <v>197</v>
      </c>
      <c r="C10" s="43" t="s">
        <v>198</v>
      </c>
      <c r="D10" s="43" t="s">
        <v>25</v>
      </c>
      <c r="E10" s="44">
        <v>45595</v>
      </c>
      <c r="F10" s="44" t="s">
        <v>192</v>
      </c>
      <c r="G10" s="37"/>
      <c r="H10" s="37"/>
      <c r="I10" s="37"/>
      <c r="J10" s="33"/>
      <c r="K10" s="37"/>
      <c r="L10" s="37"/>
      <c r="M10" s="37"/>
      <c r="N10" s="37"/>
      <c r="O10" s="37"/>
      <c r="Q10" s="36"/>
      <c r="R10" s="37"/>
      <c r="S10" s="37"/>
    </row>
    <row r="11" spans="1:19" s="32" customFormat="1" x14ac:dyDescent="0.25">
      <c r="A11" s="33">
        <f t="shared" si="0"/>
        <v>10</v>
      </c>
      <c r="B11" s="34" t="s">
        <v>199</v>
      </c>
      <c r="C11" s="43" t="s">
        <v>200</v>
      </c>
      <c r="D11" s="43" t="s">
        <v>25</v>
      </c>
      <c r="E11" s="45">
        <v>45596</v>
      </c>
      <c r="F11" s="45" t="s">
        <v>192</v>
      </c>
      <c r="G11" s="37"/>
      <c r="H11" s="37"/>
      <c r="I11" s="37"/>
      <c r="J11" s="33"/>
      <c r="K11" s="33"/>
      <c r="L11" s="33"/>
      <c r="M11" s="33"/>
      <c r="N11" s="37"/>
      <c r="O11" s="37"/>
      <c r="P11" s="36"/>
      <c r="Q11" s="36"/>
      <c r="R11" s="37"/>
      <c r="S11" s="37"/>
    </row>
    <row r="12" spans="1:19" s="32" customFormat="1" x14ac:dyDescent="0.25">
      <c r="A12" s="33">
        <f t="shared" si="0"/>
        <v>11</v>
      </c>
      <c r="B12" s="34" t="s">
        <v>201</v>
      </c>
      <c r="C12" s="36" t="s">
        <v>202</v>
      </c>
      <c r="D12" s="36" t="s">
        <v>102</v>
      </c>
      <c r="E12" s="46" t="s">
        <v>203</v>
      </c>
      <c r="F12" s="46" t="s">
        <v>192</v>
      </c>
      <c r="G12" s="37"/>
      <c r="H12" s="37"/>
      <c r="I12" s="37"/>
      <c r="J12" s="33"/>
      <c r="K12" s="33"/>
      <c r="L12" s="33"/>
      <c r="M12" s="33"/>
      <c r="N12" s="37"/>
      <c r="O12" s="37"/>
      <c r="P12" s="36"/>
      <c r="Q12" s="36"/>
      <c r="R12" s="37"/>
      <c r="S12" s="37"/>
    </row>
    <row r="13" spans="1:19" s="32" customFormat="1" ht="41.4" x14ac:dyDescent="0.25">
      <c r="A13" s="33">
        <f t="shared" si="0"/>
        <v>12</v>
      </c>
      <c r="B13" s="34" t="s">
        <v>204</v>
      </c>
      <c r="C13" s="37" t="s">
        <v>205</v>
      </c>
      <c r="D13" s="37" t="s">
        <v>195</v>
      </c>
      <c r="E13" s="47" t="s">
        <v>206</v>
      </c>
      <c r="F13" s="47" t="s">
        <v>192</v>
      </c>
      <c r="G13" s="37"/>
      <c r="H13" s="37"/>
      <c r="I13" s="37"/>
      <c r="J13" s="37"/>
      <c r="K13" s="37"/>
      <c r="L13" s="37"/>
      <c r="M13" s="37"/>
      <c r="N13" s="37"/>
      <c r="O13" s="37"/>
      <c r="P13" s="36"/>
      <c r="Q13" s="36"/>
      <c r="R13" s="36"/>
      <c r="S13" s="37"/>
    </row>
    <row r="14" spans="1:19" s="32" customFormat="1" ht="27.6" x14ac:dyDescent="0.25">
      <c r="A14" s="33">
        <f t="shared" si="0"/>
        <v>13</v>
      </c>
      <c r="B14" s="34" t="s">
        <v>207</v>
      </c>
      <c r="C14" s="37" t="s">
        <v>208</v>
      </c>
      <c r="D14" s="37" t="s">
        <v>195</v>
      </c>
      <c r="E14" s="47" t="s">
        <v>209</v>
      </c>
      <c r="F14" s="48"/>
      <c r="G14" s="37"/>
      <c r="H14" s="37"/>
      <c r="I14" s="37"/>
      <c r="J14" s="37"/>
      <c r="K14" s="37"/>
      <c r="L14" s="37"/>
      <c r="M14" s="37"/>
      <c r="N14" s="37"/>
      <c r="O14" s="37"/>
      <c r="P14" s="37"/>
      <c r="Q14" s="36"/>
      <c r="R14" s="37"/>
      <c r="S14" s="37"/>
    </row>
    <row r="15" spans="1:19" s="32" customFormat="1" ht="27.6" x14ac:dyDescent="0.25">
      <c r="A15" s="33">
        <f t="shared" si="0"/>
        <v>14</v>
      </c>
      <c r="B15" s="34" t="s">
        <v>210</v>
      </c>
      <c r="C15" s="37" t="s">
        <v>211</v>
      </c>
      <c r="D15" s="37" t="s">
        <v>195</v>
      </c>
      <c r="E15" s="49" t="s">
        <v>209</v>
      </c>
      <c r="F15" s="49" t="s">
        <v>192</v>
      </c>
      <c r="G15" s="37"/>
      <c r="H15" s="37"/>
      <c r="I15" s="37"/>
      <c r="J15" s="37"/>
      <c r="K15" s="37"/>
      <c r="L15" s="37"/>
      <c r="M15" s="36"/>
      <c r="N15" s="37"/>
      <c r="O15" s="33"/>
      <c r="Q15" s="36"/>
      <c r="R15" s="37"/>
      <c r="S15" s="37"/>
    </row>
    <row r="16" spans="1:19" s="32" customFormat="1" ht="96.6" x14ac:dyDescent="0.25">
      <c r="A16" s="33">
        <f t="shared" si="0"/>
        <v>15</v>
      </c>
      <c r="B16" s="34" t="s">
        <v>212</v>
      </c>
      <c r="C16" s="37" t="s">
        <v>213</v>
      </c>
      <c r="D16" s="37" t="s">
        <v>195</v>
      </c>
      <c r="E16" s="37" t="s">
        <v>214</v>
      </c>
      <c r="F16" s="37" t="s">
        <v>192</v>
      </c>
      <c r="G16" s="37"/>
      <c r="H16" s="37"/>
      <c r="I16" s="37"/>
      <c r="J16" s="37"/>
      <c r="K16" s="37"/>
      <c r="L16" s="36"/>
      <c r="M16" s="37"/>
      <c r="N16" s="37"/>
      <c r="O16" s="37"/>
      <c r="Q16" s="36"/>
      <c r="R16" s="37"/>
      <c r="S16" s="37"/>
    </row>
    <row r="17" spans="1:19" s="32" customFormat="1" ht="41.4" x14ac:dyDescent="0.25">
      <c r="A17" s="33">
        <f t="shared" si="0"/>
        <v>16</v>
      </c>
      <c r="B17" s="34" t="s">
        <v>215</v>
      </c>
      <c r="C17" s="43" t="s">
        <v>216</v>
      </c>
      <c r="D17" s="43" t="s">
        <v>25</v>
      </c>
      <c r="E17" s="50" t="s">
        <v>209</v>
      </c>
      <c r="F17" s="50" t="s">
        <v>192</v>
      </c>
      <c r="G17" s="37"/>
      <c r="H17" s="37"/>
      <c r="I17" s="37"/>
      <c r="J17" s="37"/>
      <c r="K17" s="37"/>
      <c r="L17" s="33"/>
      <c r="M17" s="37"/>
      <c r="N17" s="37"/>
      <c r="O17" s="37"/>
      <c r="P17" s="37"/>
      <c r="Q17" s="36"/>
      <c r="R17" s="37"/>
      <c r="S17" s="37"/>
    </row>
    <row r="18" spans="1:19" s="32" customFormat="1" x14ac:dyDescent="0.25">
      <c r="A18" s="33">
        <f t="shared" si="0"/>
        <v>17</v>
      </c>
      <c r="B18" s="30" t="s">
        <v>217</v>
      </c>
      <c r="C18" s="51"/>
      <c r="D18" s="51"/>
      <c r="E18" s="51"/>
      <c r="F18" s="51"/>
      <c r="G18" s="37"/>
      <c r="H18" s="37"/>
      <c r="I18" s="37"/>
      <c r="J18" s="37"/>
      <c r="K18" s="37"/>
      <c r="L18" s="37"/>
      <c r="M18" s="37"/>
      <c r="N18" s="37"/>
      <c r="O18" s="37"/>
      <c r="P18" s="37"/>
      <c r="Q18" s="40"/>
      <c r="R18" s="37"/>
      <c r="S18" s="37"/>
    </row>
    <row r="19" spans="1:19" s="32" customFormat="1" ht="96.6" x14ac:dyDescent="0.25">
      <c r="A19" s="33">
        <f t="shared" si="0"/>
        <v>18</v>
      </c>
      <c r="B19" s="34" t="s">
        <v>218</v>
      </c>
      <c r="C19" s="52" t="s">
        <v>219</v>
      </c>
      <c r="D19" s="53" t="s">
        <v>195</v>
      </c>
      <c r="E19" s="53" t="s">
        <v>220</v>
      </c>
      <c r="F19" s="40"/>
      <c r="G19" s="37"/>
      <c r="H19" s="37"/>
      <c r="I19" s="37"/>
      <c r="J19" s="37"/>
      <c r="K19" s="37"/>
      <c r="L19" s="37"/>
      <c r="M19" s="37"/>
      <c r="N19" s="37"/>
      <c r="O19" s="37"/>
      <c r="P19" s="36"/>
      <c r="Q19" s="37"/>
      <c r="R19" s="37"/>
      <c r="S19" s="37"/>
    </row>
    <row r="20" spans="1:19" s="32" customFormat="1" ht="27.6" x14ac:dyDescent="0.25">
      <c r="A20" s="33">
        <f t="shared" si="0"/>
        <v>19</v>
      </c>
      <c r="B20" s="34" t="s">
        <v>221</v>
      </c>
      <c r="C20" s="54" t="s">
        <v>222</v>
      </c>
      <c r="D20" s="36" t="s">
        <v>102</v>
      </c>
      <c r="E20" s="46" t="s">
        <v>223</v>
      </c>
      <c r="F20" s="46" t="s">
        <v>224</v>
      </c>
      <c r="G20" s="37"/>
      <c r="H20" s="37"/>
      <c r="I20" s="37"/>
      <c r="J20" s="37"/>
      <c r="K20" s="37"/>
      <c r="L20" s="37"/>
      <c r="M20" s="37"/>
      <c r="N20" s="37"/>
      <c r="O20" s="37"/>
      <c r="P20" s="37"/>
      <c r="Q20" s="36"/>
      <c r="R20" s="37"/>
      <c r="S20" s="37"/>
    </row>
    <row r="21" spans="1:19" s="32" customFormat="1" ht="27.6" x14ac:dyDescent="0.25">
      <c r="A21" s="33">
        <f t="shared" si="0"/>
        <v>20</v>
      </c>
      <c r="B21" s="34" t="s">
        <v>225</v>
      </c>
      <c r="C21" s="37" t="s">
        <v>226</v>
      </c>
      <c r="D21" s="37" t="s">
        <v>195</v>
      </c>
      <c r="E21" s="37" t="s">
        <v>227</v>
      </c>
      <c r="F21" s="37" t="s">
        <v>228</v>
      </c>
      <c r="G21" s="37"/>
      <c r="H21" s="37"/>
      <c r="I21" s="37"/>
      <c r="J21" s="37"/>
      <c r="K21" s="37"/>
      <c r="L21" s="37"/>
      <c r="M21" s="37"/>
      <c r="N21" s="37"/>
      <c r="O21" s="37"/>
      <c r="P21" s="33"/>
      <c r="Q21" s="36"/>
      <c r="R21" s="37"/>
      <c r="S21" s="37"/>
    </row>
    <row r="22" spans="1:19" s="32" customFormat="1" ht="96.6" x14ac:dyDescent="0.25">
      <c r="A22" s="33">
        <f t="shared" si="0"/>
        <v>21</v>
      </c>
      <c r="B22" s="34" t="s">
        <v>229</v>
      </c>
      <c r="C22" s="55" t="s">
        <v>230</v>
      </c>
      <c r="D22" s="56" t="s">
        <v>195</v>
      </c>
      <c r="E22" s="55" t="s">
        <v>231</v>
      </c>
      <c r="F22" s="48"/>
      <c r="G22" s="37"/>
      <c r="H22" s="37"/>
      <c r="I22" s="37"/>
      <c r="J22" s="37"/>
      <c r="K22" s="37"/>
      <c r="L22" s="37"/>
      <c r="M22" s="37"/>
      <c r="N22" s="37"/>
      <c r="O22" s="37"/>
      <c r="P22" s="33"/>
      <c r="Q22" s="36"/>
      <c r="R22" s="37"/>
      <c r="S22" s="37"/>
    </row>
    <row r="23" spans="1:19" s="32" customFormat="1" x14ac:dyDescent="0.25">
      <c r="A23" s="33">
        <f t="shared" si="0"/>
        <v>22</v>
      </c>
      <c r="B23" s="34" t="s">
        <v>232</v>
      </c>
      <c r="C23" s="47"/>
      <c r="D23" s="37" t="s">
        <v>195</v>
      </c>
      <c r="E23" s="47"/>
      <c r="F23" s="47"/>
      <c r="G23" s="37"/>
      <c r="H23" s="37"/>
      <c r="I23" s="37"/>
      <c r="J23" s="37"/>
      <c r="K23" s="37"/>
      <c r="L23" s="37"/>
      <c r="M23" s="37"/>
      <c r="N23" s="37"/>
      <c r="O23" s="37"/>
      <c r="P23" s="33"/>
      <c r="Q23" s="36"/>
      <c r="R23" s="37"/>
      <c r="S23" s="37"/>
    </row>
    <row r="24" spans="1:19" s="32" customFormat="1" ht="55.2" x14ac:dyDescent="0.25">
      <c r="A24" s="33">
        <v>22.1</v>
      </c>
      <c r="B24" s="34" t="s">
        <v>233</v>
      </c>
      <c r="C24" s="47" t="s">
        <v>234</v>
      </c>
      <c r="D24" s="37" t="s">
        <v>195</v>
      </c>
      <c r="E24" s="47" t="s">
        <v>231</v>
      </c>
      <c r="F24" s="47" t="s">
        <v>192</v>
      </c>
      <c r="G24" s="37"/>
      <c r="H24" s="37"/>
      <c r="I24" s="37"/>
      <c r="J24" s="37"/>
      <c r="K24" s="37"/>
      <c r="L24" s="37"/>
      <c r="M24" s="37"/>
      <c r="N24" s="37"/>
      <c r="O24" s="37"/>
      <c r="P24" s="33"/>
      <c r="Q24" s="36"/>
      <c r="R24" s="37"/>
      <c r="S24" s="37"/>
    </row>
    <row r="25" spans="1:19" s="32" customFormat="1" ht="138" x14ac:dyDescent="0.25">
      <c r="A25" s="33">
        <v>22.2</v>
      </c>
      <c r="B25" s="34" t="s">
        <v>235</v>
      </c>
      <c r="C25" s="55" t="s">
        <v>236</v>
      </c>
      <c r="D25" s="56" t="s">
        <v>195</v>
      </c>
      <c r="E25" s="55" t="s">
        <v>231</v>
      </c>
      <c r="F25" s="55" t="s">
        <v>237</v>
      </c>
      <c r="G25" s="37"/>
      <c r="H25" s="37"/>
      <c r="I25" s="37"/>
      <c r="J25" s="37"/>
      <c r="K25" s="37"/>
      <c r="L25" s="37"/>
      <c r="M25" s="37"/>
      <c r="N25" s="37"/>
      <c r="O25" s="37"/>
      <c r="P25" s="33"/>
      <c r="Q25" s="36"/>
      <c r="R25" s="37"/>
      <c r="S25" s="37"/>
    </row>
    <row r="26" spans="1:19" s="32" customFormat="1" x14ac:dyDescent="0.25">
      <c r="A26" s="33">
        <f>A23+1</f>
        <v>23</v>
      </c>
      <c r="B26" s="30" t="s">
        <v>238</v>
      </c>
      <c r="C26" s="57"/>
      <c r="D26" s="57"/>
      <c r="E26" s="57"/>
      <c r="F26" s="57"/>
      <c r="G26" s="37"/>
      <c r="H26" s="37"/>
      <c r="I26" s="37"/>
      <c r="J26" s="37"/>
      <c r="K26" s="37"/>
      <c r="L26" s="37"/>
      <c r="M26" s="37"/>
      <c r="N26" s="37"/>
      <c r="O26" s="37"/>
      <c r="P26" s="37"/>
      <c r="Q26" s="40"/>
      <c r="R26" s="37"/>
      <c r="S26" s="37"/>
    </row>
    <row r="27" spans="1:19" s="32" customFormat="1" ht="41.4" x14ac:dyDescent="0.25">
      <c r="A27" s="33">
        <f>A26+1</f>
        <v>24</v>
      </c>
      <c r="B27" s="34" t="s">
        <v>239</v>
      </c>
      <c r="C27" s="58" t="s">
        <v>240</v>
      </c>
      <c r="D27" s="58" t="s">
        <v>195</v>
      </c>
      <c r="E27" s="58" t="s">
        <v>241</v>
      </c>
      <c r="F27" s="58"/>
      <c r="G27" s="37"/>
      <c r="H27" s="37"/>
      <c r="I27" s="37"/>
      <c r="J27" s="37"/>
      <c r="K27" s="37"/>
      <c r="L27" s="37"/>
      <c r="M27" s="37"/>
      <c r="N27" s="37"/>
      <c r="O27" s="37"/>
      <c r="P27" s="37"/>
      <c r="Q27" s="40"/>
      <c r="R27" s="37"/>
      <c r="S27" s="37"/>
    </row>
    <row r="28" spans="1:19" s="32" customFormat="1" ht="55.2" x14ac:dyDescent="0.25">
      <c r="A28" s="33">
        <f t="shared" ref="A28:A30" si="1">A27+1</f>
        <v>25</v>
      </c>
      <c r="B28" s="34" t="s">
        <v>242</v>
      </c>
      <c r="C28" s="53" t="s">
        <v>243</v>
      </c>
      <c r="D28" s="53" t="s">
        <v>244</v>
      </c>
      <c r="E28" s="53" t="s">
        <v>245</v>
      </c>
      <c r="F28" s="53"/>
      <c r="G28" s="37"/>
      <c r="H28" s="37"/>
      <c r="I28" s="37"/>
      <c r="J28" s="37"/>
      <c r="K28" s="37"/>
      <c r="L28" s="37"/>
      <c r="M28" s="37"/>
      <c r="N28" s="37"/>
      <c r="O28" s="37"/>
      <c r="P28" s="37"/>
      <c r="Q28" s="37"/>
      <c r="R28" s="36"/>
      <c r="S28" s="37"/>
    </row>
    <row r="29" spans="1:19" s="32" customFormat="1" ht="27.6" x14ac:dyDescent="0.25">
      <c r="A29" s="33">
        <f t="shared" si="1"/>
        <v>26</v>
      </c>
      <c r="B29" s="34" t="s">
        <v>246</v>
      </c>
      <c r="C29" s="43" t="s">
        <v>247</v>
      </c>
      <c r="D29" s="43" t="s">
        <v>25</v>
      </c>
      <c r="E29" s="43" t="s">
        <v>248</v>
      </c>
      <c r="F29" s="43"/>
      <c r="G29" s="37"/>
      <c r="H29" s="37"/>
      <c r="I29" s="37"/>
      <c r="J29" s="37"/>
      <c r="K29" s="37"/>
      <c r="L29" s="37"/>
      <c r="M29" s="37"/>
      <c r="N29" s="37"/>
      <c r="O29" s="37"/>
      <c r="P29" s="37"/>
      <c r="Q29" s="37"/>
      <c r="R29" s="37"/>
      <c r="S29" s="36"/>
    </row>
    <row r="30" spans="1:19" s="32" customFormat="1" ht="27.6" x14ac:dyDescent="0.25">
      <c r="A30" s="33">
        <f t="shared" si="1"/>
        <v>27</v>
      </c>
      <c r="B30" s="34" t="s">
        <v>249</v>
      </c>
      <c r="C30" s="37" t="s">
        <v>250</v>
      </c>
      <c r="D30" s="37"/>
      <c r="E30" s="37" t="s">
        <v>251</v>
      </c>
      <c r="F30" s="37"/>
      <c r="G30" s="37"/>
      <c r="H30" s="37"/>
      <c r="I30" s="37"/>
      <c r="J30" s="37"/>
      <c r="K30" s="37"/>
      <c r="L30" s="37"/>
      <c r="M30" s="37"/>
      <c r="N30" s="37"/>
      <c r="O30" s="37"/>
      <c r="P30" s="37"/>
      <c r="Q30" s="37"/>
      <c r="R30" s="37"/>
      <c r="S30" s="36"/>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Chi phí</vt:lpstr>
      <vt:lpstr>timeline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2025-08-23T10:46:53Z</dcterms:modified>
</cp:coreProperties>
</file>